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37871\Desktop\"/>
    </mc:Choice>
  </mc:AlternateContent>
  <bookViews>
    <workbookView xWindow="0" yWindow="0" windowWidth="28800" windowHeight="12360"/>
  </bookViews>
  <sheets>
    <sheet name="20" sheetId="23" r:id="rId1"/>
    <sheet name="TURNI" sheetId="52" r:id="rId2"/>
  </sheets>
  <definedNames>
    <definedName name="_xlnm.Print_Area" localSheetId="1">TURNI!$A$1:$F$37</definedName>
  </definedNames>
  <calcPr calcId="171027" concurrentCalc="0"/>
</workbook>
</file>

<file path=xl/calcChain.xml><?xml version="1.0" encoding="utf-8"?>
<calcChain xmlns="http://schemas.openxmlformats.org/spreadsheetml/2006/main">
  <c r="F215" i="52" l="1"/>
  <c r="F208" i="52"/>
  <c r="F201" i="52"/>
  <c r="F194" i="52"/>
  <c r="F207" i="52"/>
  <c r="F206" i="52"/>
  <c r="F205" i="52"/>
  <c r="F204" i="52"/>
  <c r="F203" i="52"/>
  <c r="F202" i="52"/>
  <c r="F200" i="52"/>
  <c r="F199" i="52"/>
  <c r="A49" i="23"/>
  <c r="F198" i="52"/>
  <c r="A48" i="23"/>
  <c r="F197" i="52"/>
  <c r="A47" i="23"/>
  <c r="F196" i="52"/>
  <c r="A46" i="23"/>
  <c r="F195" i="52"/>
  <c r="F187" i="52"/>
  <c r="F214" i="52"/>
  <c r="F213" i="52"/>
  <c r="F212" i="52"/>
  <c r="F211" i="52"/>
  <c r="F210" i="52"/>
  <c r="F209" i="52"/>
  <c r="F171" i="52"/>
  <c r="F178" i="52"/>
  <c r="F164" i="52"/>
  <c r="F157" i="52"/>
  <c r="F170" i="52"/>
  <c r="F169" i="52"/>
  <c r="F168" i="52"/>
  <c r="F167" i="52"/>
  <c r="F166" i="52"/>
  <c r="F165" i="52"/>
  <c r="F163" i="52"/>
  <c r="F162" i="52"/>
  <c r="A66" i="23"/>
  <c r="F161" i="52"/>
  <c r="A65" i="23"/>
  <c r="F160" i="52"/>
  <c r="A64" i="23"/>
  <c r="F159" i="52"/>
  <c r="A63" i="23"/>
  <c r="F158" i="52"/>
  <c r="F150" i="52"/>
  <c r="F134" i="52"/>
  <c r="F141" i="52"/>
  <c r="F127" i="52"/>
  <c r="F120" i="52"/>
  <c r="F133" i="52"/>
  <c r="F132" i="52"/>
  <c r="F131" i="52"/>
  <c r="F130" i="52"/>
  <c r="F129" i="52"/>
  <c r="F128" i="52"/>
  <c r="F126" i="52"/>
  <c r="F125" i="52"/>
  <c r="F124" i="52"/>
  <c r="F123" i="52"/>
  <c r="F122" i="52"/>
  <c r="F121" i="52"/>
  <c r="F113" i="52"/>
  <c r="F97" i="52"/>
  <c r="F83" i="52"/>
  <c r="F96" i="52"/>
  <c r="F95" i="52"/>
  <c r="F94" i="52"/>
  <c r="F93" i="52"/>
  <c r="F92" i="52"/>
  <c r="F91" i="52"/>
  <c r="F89" i="52"/>
  <c r="F88" i="52"/>
  <c r="A83" i="23"/>
  <c r="F87" i="52"/>
  <c r="A82" i="23"/>
  <c r="F86" i="52"/>
  <c r="A81" i="23"/>
  <c r="F85" i="52"/>
  <c r="A80" i="23"/>
  <c r="F84" i="52"/>
  <c r="F76" i="52"/>
  <c r="F60" i="52"/>
  <c r="F67" i="52"/>
  <c r="F53" i="52"/>
  <c r="F46" i="52"/>
  <c r="F59" i="52"/>
  <c r="F58" i="52"/>
  <c r="F57" i="52"/>
  <c r="F56" i="52"/>
  <c r="F55" i="52"/>
  <c r="F54" i="52"/>
  <c r="F52" i="52"/>
  <c r="F51" i="52"/>
  <c r="A32" i="23"/>
  <c r="F50" i="52"/>
  <c r="A31" i="23"/>
  <c r="F49" i="52"/>
  <c r="A30" i="23"/>
  <c r="F48" i="52"/>
  <c r="A29" i="23"/>
  <c r="F47" i="52"/>
  <c r="F39" i="52"/>
  <c r="F16" i="52"/>
  <c r="F22" i="52"/>
  <c r="F21" i="52"/>
  <c r="F20" i="52"/>
  <c r="F19" i="52"/>
  <c r="F18" i="52"/>
  <c r="F17" i="52"/>
  <c r="F9" i="52"/>
  <c r="F2" i="52"/>
  <c r="C116" i="23"/>
  <c r="C120" i="23"/>
  <c r="B115" i="23"/>
  <c r="B120" i="23"/>
  <c r="C123" i="23"/>
  <c r="C351" i="52"/>
  <c r="D351" i="52"/>
  <c r="E351" i="52"/>
  <c r="F351" i="52"/>
  <c r="C114" i="23"/>
  <c r="B123" i="23"/>
  <c r="B351" i="52"/>
  <c r="C97" i="23"/>
  <c r="C101" i="23"/>
  <c r="B96" i="23"/>
  <c r="B101" i="23"/>
  <c r="C104" i="23"/>
  <c r="C344" i="52"/>
  <c r="D344" i="52"/>
  <c r="E344" i="52"/>
  <c r="F344" i="52"/>
  <c r="C95" i="23"/>
  <c r="C100" i="23"/>
  <c r="B104" i="23"/>
  <c r="B344" i="52"/>
  <c r="C335" i="52"/>
  <c r="D335" i="52"/>
  <c r="E335" i="52"/>
  <c r="F335" i="52"/>
  <c r="C115" i="23"/>
  <c r="B335" i="52"/>
  <c r="C328" i="52"/>
  <c r="D328" i="52"/>
  <c r="E328" i="52"/>
  <c r="F328" i="52"/>
  <c r="C109" i="23"/>
  <c r="B109" i="23"/>
  <c r="C113" i="23"/>
  <c r="B113" i="23"/>
  <c r="B119" i="23"/>
  <c r="B328" i="52"/>
  <c r="C321" i="52"/>
  <c r="D321" i="52"/>
  <c r="E321" i="52"/>
  <c r="F321" i="52"/>
  <c r="C96" i="23"/>
  <c r="B321" i="52"/>
  <c r="C314" i="52"/>
  <c r="D314" i="52"/>
  <c r="E314" i="52"/>
  <c r="F314" i="52"/>
  <c r="C90" i="23"/>
  <c r="B90" i="23"/>
  <c r="C94" i="23"/>
  <c r="B100" i="23"/>
  <c r="B314" i="52"/>
  <c r="C305" i="52"/>
  <c r="D305" i="52"/>
  <c r="E305" i="52"/>
  <c r="F305" i="52"/>
  <c r="C110" i="23"/>
  <c r="B305" i="52"/>
  <c r="C298" i="52"/>
  <c r="D298" i="52"/>
  <c r="E298" i="52"/>
  <c r="F298" i="52"/>
  <c r="B298" i="52"/>
  <c r="C291" i="52"/>
  <c r="D291" i="52"/>
  <c r="E291" i="52"/>
  <c r="F291" i="52"/>
  <c r="B114" i="23"/>
  <c r="B291" i="52"/>
  <c r="C284" i="52"/>
  <c r="D284" i="52"/>
  <c r="E284" i="52"/>
  <c r="F284" i="52"/>
  <c r="B284" i="52"/>
  <c r="C275" i="52"/>
  <c r="D275" i="52"/>
  <c r="E275" i="52"/>
  <c r="F275" i="52"/>
  <c r="C91" i="23"/>
  <c r="B275" i="52"/>
  <c r="C268" i="52"/>
  <c r="D268" i="52"/>
  <c r="E268" i="52"/>
  <c r="F268" i="52"/>
  <c r="B268" i="52"/>
  <c r="C261" i="52"/>
  <c r="D261" i="52"/>
  <c r="E261" i="52"/>
  <c r="F261" i="52"/>
  <c r="B95" i="23"/>
  <c r="B261" i="52"/>
  <c r="C254" i="52"/>
  <c r="D254" i="52"/>
  <c r="E254" i="52"/>
  <c r="F254" i="52"/>
  <c r="B94" i="23"/>
  <c r="B254" i="52"/>
  <c r="C245" i="52"/>
  <c r="D245" i="52"/>
  <c r="E245" i="52"/>
  <c r="F245" i="52"/>
  <c r="B110" i="23"/>
  <c r="B245" i="52"/>
  <c r="C238" i="52"/>
  <c r="D238" i="52"/>
  <c r="E238" i="52"/>
  <c r="F238" i="52"/>
  <c r="B238" i="52"/>
  <c r="C231" i="52"/>
  <c r="D231" i="52"/>
  <c r="E231" i="52"/>
  <c r="F231" i="52"/>
  <c r="B91" i="23"/>
  <c r="B231" i="52"/>
  <c r="C224" i="52"/>
  <c r="D224" i="52"/>
  <c r="E224" i="52"/>
  <c r="F224" i="52"/>
  <c r="B224" i="52"/>
  <c r="B15" i="23"/>
  <c r="C215" i="52"/>
  <c r="D215" i="52"/>
  <c r="E215" i="52"/>
  <c r="A15" i="23"/>
  <c r="B215" i="52"/>
  <c r="B83" i="23"/>
  <c r="C208" i="52"/>
  <c r="D208" i="52"/>
  <c r="E208" i="52"/>
  <c r="B208" i="52"/>
  <c r="B82" i="23"/>
  <c r="C201" i="52"/>
  <c r="D201" i="52"/>
  <c r="E201" i="52"/>
  <c r="B201" i="52"/>
  <c r="B66" i="23"/>
  <c r="C194" i="52"/>
  <c r="D194" i="52"/>
  <c r="E194" i="52"/>
  <c r="B194" i="52"/>
  <c r="B65" i="23"/>
  <c r="C187" i="52"/>
  <c r="D187" i="52"/>
  <c r="E187" i="52"/>
  <c r="B187" i="52"/>
  <c r="B14" i="23"/>
  <c r="C178" i="52"/>
  <c r="D178" i="52"/>
  <c r="E178" i="52"/>
  <c r="A14" i="23"/>
  <c r="B178" i="52"/>
  <c r="B49" i="23"/>
  <c r="C171" i="52"/>
  <c r="D171" i="52"/>
  <c r="E171" i="52"/>
  <c r="B171" i="52"/>
  <c r="B48" i="23"/>
  <c r="C164" i="52"/>
  <c r="D164" i="52"/>
  <c r="E164" i="52"/>
  <c r="B164" i="52"/>
  <c r="B32" i="23"/>
  <c r="C157" i="52"/>
  <c r="D157" i="52"/>
  <c r="E157" i="52"/>
  <c r="B157" i="52"/>
  <c r="B31" i="23"/>
  <c r="C150" i="52"/>
  <c r="D150" i="52"/>
  <c r="E150" i="52"/>
  <c r="B150" i="52"/>
  <c r="B13" i="23"/>
  <c r="C141" i="52"/>
  <c r="D141" i="52"/>
  <c r="E141" i="52"/>
  <c r="A13" i="23"/>
  <c r="B141" i="52"/>
  <c r="B81" i="23"/>
  <c r="C134" i="52"/>
  <c r="D134" i="52"/>
  <c r="E134" i="52"/>
  <c r="B134" i="52"/>
  <c r="B80" i="23"/>
  <c r="C127" i="52"/>
  <c r="D127" i="52"/>
  <c r="E127" i="52"/>
  <c r="B127" i="52"/>
  <c r="B64" i="23"/>
  <c r="C120" i="52"/>
  <c r="D120" i="52"/>
  <c r="E120" i="52"/>
  <c r="B120" i="52"/>
  <c r="B63" i="23"/>
  <c r="C113" i="52"/>
  <c r="D113" i="52"/>
  <c r="E113" i="52"/>
  <c r="B113" i="52"/>
  <c r="B12" i="23"/>
  <c r="C76" i="52"/>
  <c r="D76" i="52"/>
  <c r="E76" i="52"/>
  <c r="A12" i="23"/>
  <c r="B76" i="52"/>
  <c r="B47" i="23"/>
  <c r="C97" i="52"/>
  <c r="D97" i="52"/>
  <c r="E97" i="52"/>
  <c r="B97" i="52"/>
  <c r="B46" i="23"/>
  <c r="C90" i="52"/>
  <c r="D90" i="52"/>
  <c r="E90" i="52"/>
  <c r="B90" i="52"/>
  <c r="B30" i="23"/>
  <c r="C83" i="52"/>
  <c r="D83" i="52"/>
  <c r="E83" i="52"/>
  <c r="B83" i="52"/>
  <c r="B29" i="23"/>
  <c r="C104" i="52"/>
  <c r="D104" i="52"/>
  <c r="E104" i="52"/>
  <c r="B104" i="52"/>
  <c r="B11" i="23"/>
  <c r="C67" i="52"/>
  <c r="D67" i="52"/>
  <c r="E67" i="52"/>
  <c r="A11" i="23"/>
  <c r="B67" i="52"/>
  <c r="B79" i="23"/>
  <c r="C60" i="52"/>
  <c r="D60" i="52"/>
  <c r="E60" i="52"/>
  <c r="A79" i="23"/>
  <c r="B60" i="52"/>
  <c r="B78" i="23"/>
  <c r="C53" i="52"/>
  <c r="D53" i="52"/>
  <c r="E53" i="52"/>
  <c r="A78" i="23"/>
  <c r="B53" i="52"/>
  <c r="B62" i="23"/>
  <c r="C46" i="52"/>
  <c r="D46" i="52"/>
  <c r="E46" i="52"/>
  <c r="A62" i="23"/>
  <c r="B46" i="52"/>
  <c r="B61" i="23"/>
  <c r="C39" i="52"/>
  <c r="D39" i="52"/>
  <c r="E39" i="52"/>
  <c r="A61" i="23"/>
  <c r="B39" i="52"/>
  <c r="B10" i="23"/>
  <c r="C9" i="52"/>
  <c r="D9" i="52"/>
  <c r="E9" i="52"/>
  <c r="A10" i="23"/>
  <c r="B9" i="52"/>
  <c r="B45" i="23"/>
  <c r="C23" i="52"/>
  <c r="D23" i="52"/>
  <c r="E23" i="52"/>
  <c r="A45" i="23"/>
  <c r="B23" i="52"/>
  <c r="B44" i="23"/>
  <c r="C16" i="52"/>
  <c r="D16" i="52"/>
  <c r="E16" i="52"/>
  <c r="A44" i="23"/>
  <c r="B16" i="52"/>
  <c r="B28" i="23"/>
  <c r="C30" i="52"/>
  <c r="D30" i="52"/>
  <c r="E30" i="52"/>
  <c r="A28" i="23"/>
  <c r="B30" i="52"/>
  <c r="B27" i="23"/>
  <c r="C2" i="52"/>
  <c r="D2" i="52"/>
  <c r="E2" i="52"/>
  <c r="A27" i="23"/>
  <c r="B2" i="52"/>
  <c r="H115" i="23"/>
  <c r="I75" i="23"/>
  <c r="H75" i="23"/>
  <c r="G75" i="23"/>
  <c r="F75" i="23"/>
  <c r="E75" i="23"/>
  <c r="C75" i="23"/>
  <c r="B75" i="23"/>
  <c r="I74" i="23"/>
  <c r="H74" i="23"/>
  <c r="G74" i="23"/>
  <c r="F74" i="23"/>
  <c r="E74" i="23"/>
  <c r="B74" i="23"/>
  <c r="I73" i="23"/>
  <c r="H73" i="23"/>
  <c r="G73" i="23"/>
  <c r="F73" i="23"/>
  <c r="E73" i="23"/>
  <c r="B73" i="23"/>
  <c r="I72" i="23"/>
  <c r="H72" i="23"/>
  <c r="G72" i="23"/>
  <c r="F72" i="23"/>
  <c r="E72" i="23"/>
  <c r="B72" i="23"/>
  <c r="I58" i="23"/>
  <c r="H58" i="23"/>
  <c r="G58" i="23"/>
  <c r="F58" i="23"/>
  <c r="E58" i="23"/>
  <c r="B58" i="23"/>
  <c r="H57" i="23"/>
  <c r="I57" i="23"/>
  <c r="J57" i="23"/>
  <c r="G57" i="23"/>
  <c r="F57" i="23"/>
  <c r="E57" i="23"/>
  <c r="C57" i="23"/>
  <c r="B57" i="23"/>
  <c r="I56" i="23"/>
  <c r="H56" i="23"/>
  <c r="G56" i="23"/>
  <c r="F56" i="23"/>
  <c r="E56" i="23"/>
  <c r="B56" i="23"/>
  <c r="I55" i="23"/>
  <c r="H55" i="23"/>
  <c r="J55" i="23"/>
  <c r="G55" i="23"/>
  <c r="F55" i="23"/>
  <c r="E55" i="23"/>
  <c r="B55" i="23"/>
  <c r="I41" i="23"/>
  <c r="H41" i="23"/>
  <c r="G41" i="23"/>
  <c r="F41" i="23"/>
  <c r="E41" i="23"/>
  <c r="B41" i="23"/>
  <c r="I40" i="23"/>
  <c r="H40" i="23"/>
  <c r="G40" i="23"/>
  <c r="F40" i="23"/>
  <c r="E40" i="23"/>
  <c r="B40" i="23"/>
  <c r="I39" i="23"/>
  <c r="H39" i="23"/>
  <c r="G39" i="23"/>
  <c r="F39" i="23"/>
  <c r="E39" i="23"/>
  <c r="B39" i="23"/>
  <c r="I38" i="23"/>
  <c r="H38" i="23"/>
  <c r="G38" i="23"/>
  <c r="F38" i="23"/>
  <c r="E38" i="23"/>
  <c r="B38" i="23"/>
  <c r="I24" i="23"/>
  <c r="H24" i="23"/>
  <c r="J24" i="23"/>
  <c r="G24" i="23"/>
  <c r="F24" i="23"/>
  <c r="E24" i="23"/>
  <c r="B24" i="23"/>
  <c r="I23" i="23"/>
  <c r="H23" i="23"/>
  <c r="J23" i="23"/>
  <c r="G23" i="23"/>
  <c r="F23" i="23"/>
  <c r="E23" i="23"/>
  <c r="B23" i="23"/>
  <c r="I22" i="23"/>
  <c r="H22" i="23"/>
  <c r="G22" i="23"/>
  <c r="F22" i="23"/>
  <c r="E22" i="23"/>
  <c r="B22" i="23"/>
  <c r="I21" i="23"/>
  <c r="H21" i="23"/>
  <c r="G21" i="23"/>
  <c r="F21" i="23"/>
  <c r="E21" i="23"/>
  <c r="C21" i="23"/>
  <c r="B21" i="23"/>
  <c r="B18" i="23"/>
  <c r="B35" i="23"/>
  <c r="B52" i="23"/>
  <c r="B69" i="23"/>
  <c r="I7" i="23"/>
  <c r="H7" i="23"/>
  <c r="G7" i="23"/>
  <c r="F7" i="23"/>
  <c r="E7" i="23"/>
  <c r="B7" i="23"/>
  <c r="I6" i="23"/>
  <c r="H6" i="23"/>
  <c r="G6" i="23"/>
  <c r="F6" i="23"/>
  <c r="E6" i="23"/>
  <c r="B6" i="23"/>
  <c r="I5" i="23"/>
  <c r="H5" i="23"/>
  <c r="G5" i="23"/>
  <c r="F5" i="23"/>
  <c r="E5" i="23"/>
  <c r="B5" i="23"/>
  <c r="I4" i="23"/>
  <c r="H4" i="23"/>
  <c r="G4" i="23"/>
  <c r="F4" i="23"/>
  <c r="E4" i="23"/>
  <c r="J7" i="23"/>
  <c r="C5" i="23"/>
  <c r="D7" i="23"/>
  <c r="C40" i="23"/>
  <c r="J72" i="23"/>
  <c r="J75" i="23"/>
  <c r="C55" i="23"/>
  <c r="J4" i="23"/>
  <c r="C7" i="23"/>
  <c r="D21" i="23"/>
  <c r="J21" i="23"/>
  <c r="D22" i="23"/>
  <c r="C23" i="23"/>
  <c r="C38" i="23"/>
  <c r="C56" i="23"/>
  <c r="J22" i="23"/>
  <c r="D23" i="23"/>
  <c r="D24" i="23"/>
  <c r="J39" i="23"/>
  <c r="C58" i="23"/>
  <c r="C73" i="23"/>
  <c r="D75" i="23"/>
  <c r="C4" i="23"/>
  <c r="J38" i="23"/>
  <c r="C39" i="23"/>
  <c r="D55" i="23"/>
  <c r="D56" i="23"/>
  <c r="J56" i="23"/>
  <c r="D57" i="23"/>
  <c r="D58" i="23"/>
  <c r="J58" i="23"/>
  <c r="C72" i="23"/>
  <c r="J5" i="23"/>
  <c r="C6" i="23"/>
  <c r="J6" i="23"/>
  <c r="D38" i="23"/>
  <c r="J40" i="23"/>
  <c r="C41" i="23"/>
  <c r="J41" i="23"/>
  <c r="J73" i="23"/>
  <c r="C74" i="23"/>
  <c r="J74" i="23"/>
  <c r="D5" i="23"/>
  <c r="C22" i="23"/>
  <c r="C24" i="23"/>
  <c r="D40" i="23"/>
  <c r="D73" i="23"/>
  <c r="D4" i="23"/>
  <c r="D6" i="23"/>
  <c r="D39" i="23"/>
  <c r="D41" i="23"/>
  <c r="D72" i="23"/>
  <c r="D74" i="23"/>
</calcChain>
</file>

<file path=xl/sharedStrings.xml><?xml version="1.0" encoding="utf-8"?>
<sst xmlns="http://schemas.openxmlformats.org/spreadsheetml/2006/main" count="306" uniqueCount="123">
  <si>
    <t>Campo</t>
  </si>
  <si>
    <t>5C</t>
  </si>
  <si>
    <t>3D</t>
  </si>
  <si>
    <t>3C</t>
  </si>
  <si>
    <t>4D</t>
  </si>
  <si>
    <t>2D</t>
  </si>
  <si>
    <t>4C</t>
  </si>
  <si>
    <t>5D</t>
  </si>
  <si>
    <t>1D</t>
  </si>
  <si>
    <t>1A</t>
  </si>
  <si>
    <t>5A</t>
  </si>
  <si>
    <t>3B</t>
  </si>
  <si>
    <t>3A</t>
  </si>
  <si>
    <t>4B</t>
  </si>
  <si>
    <t>2B</t>
  </si>
  <si>
    <t>4A</t>
  </si>
  <si>
    <t>5B</t>
  </si>
  <si>
    <t>1B</t>
  </si>
  <si>
    <t>2A</t>
  </si>
  <si>
    <t>A</t>
  </si>
  <si>
    <t>2C</t>
  </si>
  <si>
    <t>1C</t>
  </si>
  <si>
    <t>p</t>
  </si>
  <si>
    <t>q</t>
  </si>
  <si>
    <t>r</t>
  </si>
  <si>
    <t>s</t>
  </si>
  <si>
    <t>pc</t>
  </si>
  <si>
    <t>qc</t>
  </si>
  <si>
    <t>rc</t>
  </si>
  <si>
    <t>sc</t>
  </si>
  <si>
    <t>B</t>
  </si>
  <si>
    <t>AC</t>
  </si>
  <si>
    <t>BC</t>
  </si>
  <si>
    <t>Club</t>
  </si>
  <si>
    <t>PG</t>
  </si>
  <si>
    <t>PV</t>
  </si>
  <si>
    <t>PP</t>
  </si>
  <si>
    <t>PN</t>
  </si>
  <si>
    <t>GF</t>
  </si>
  <si>
    <t>GS</t>
  </si>
  <si>
    <t>DR</t>
  </si>
  <si>
    <t>Classifica</t>
  </si>
  <si>
    <t>Giocatore</t>
  </si>
  <si>
    <t>GIRONE</t>
  </si>
  <si>
    <t>Arbitro</t>
  </si>
  <si>
    <t>Abb</t>
  </si>
  <si>
    <t>QUARTI DI FINALE "OPEN"</t>
  </si>
  <si>
    <t>SEMIFINALE "OPEN"</t>
  </si>
  <si>
    <t>FINALE "OPEN"</t>
  </si>
  <si>
    <t>QUARTI DI FINALE "CONSOLAZIONE"</t>
  </si>
  <si>
    <t>SEMIFINALE "CONSOLAZIONE"</t>
  </si>
  <si>
    <t>FINALE "CONSOLAZIONE"</t>
  </si>
  <si>
    <t>Ris</t>
  </si>
  <si>
    <t>P</t>
  </si>
  <si>
    <t>M1</t>
  </si>
  <si>
    <t>M2</t>
  </si>
  <si>
    <t>BARRAGE "CONSOLAZIONE"</t>
  </si>
  <si>
    <t>N1</t>
  </si>
  <si>
    <t>N2</t>
  </si>
  <si>
    <t>TURNO 1 - 10.30</t>
  </si>
  <si>
    <t>F.lli Bari</t>
  </si>
  <si>
    <t>Torino 2009</t>
  </si>
  <si>
    <t>Subbitogol Ferrara</t>
  </si>
  <si>
    <t>Stella Artois</t>
  </si>
  <si>
    <t>Subbuteisti Modena</t>
  </si>
  <si>
    <t>Hawks Treviso</t>
  </si>
  <si>
    <t>S.C. Labronico</t>
  </si>
  <si>
    <t>Leonessa Brescia</t>
  </si>
  <si>
    <t>Livorno T.S.</t>
  </si>
  <si>
    <t>Serenissima Mestre</t>
  </si>
  <si>
    <t>Stradivari Cremona</t>
  </si>
  <si>
    <t>Trento Subbuteo</t>
  </si>
  <si>
    <t>Biella</t>
  </si>
  <si>
    <t>DLF Gorizia</t>
  </si>
  <si>
    <t>Versilia 2000</t>
  </si>
  <si>
    <t>Seagulls Viareggio</t>
  </si>
  <si>
    <t>Subbuteisti Carpi</t>
  </si>
  <si>
    <t>TFC Fiorenza</t>
  </si>
  <si>
    <t>Versilia 2000 "B"</t>
  </si>
  <si>
    <t>Firenze CS</t>
  </si>
  <si>
    <t>TURNO 2 - 11.15</t>
  </si>
  <si>
    <t>TURNO 3 - 12.00</t>
  </si>
  <si>
    <t>TURNO 4 - 12.45</t>
  </si>
  <si>
    <t>TURNO 5 - 13.30</t>
  </si>
  <si>
    <t>TURNO 6 - 14.15</t>
  </si>
  <si>
    <t>1-4</t>
  </si>
  <si>
    <t>5-8</t>
  </si>
  <si>
    <t>9-12</t>
  </si>
  <si>
    <t>13-16</t>
  </si>
  <si>
    <t>17-20</t>
  </si>
  <si>
    <t>TURNO 7 - 15.00</t>
  </si>
  <si>
    <t>TURNO 8 - 15.45</t>
  </si>
  <si>
    <t>TURNO 9 - 16.30</t>
  </si>
  <si>
    <t>TURNO 10 - 17.30</t>
  </si>
  <si>
    <t>TURNO 11 - 18.15</t>
  </si>
  <si>
    <t>dlf Gorizia</t>
  </si>
  <si>
    <t>subbuteisti Carpi</t>
  </si>
  <si>
    <t>carpi</t>
  </si>
  <si>
    <t>fiorenza</t>
  </si>
  <si>
    <t>stella artois</t>
  </si>
  <si>
    <t>modena</t>
  </si>
  <si>
    <t>treviso</t>
  </si>
  <si>
    <t>labronica</t>
  </si>
  <si>
    <t>brescia</t>
  </si>
  <si>
    <t>versilia</t>
  </si>
  <si>
    <t xml:space="preserve">livorno </t>
  </si>
  <si>
    <t>viareggio</t>
  </si>
  <si>
    <t>ferrara</t>
  </si>
  <si>
    <t>torino 2009</t>
  </si>
  <si>
    <t>f.lli bari</t>
  </si>
  <si>
    <t>mestre</t>
  </si>
  <si>
    <t>cremona</t>
  </si>
  <si>
    <t>trento</t>
  </si>
  <si>
    <t>biella</t>
  </si>
  <si>
    <t>gorizia</t>
  </si>
  <si>
    <t>firenze</t>
  </si>
  <si>
    <t>versilia b</t>
  </si>
  <si>
    <t>2s.d.</t>
  </si>
  <si>
    <t>versiliab</t>
  </si>
  <si>
    <t>livorno</t>
  </si>
  <si>
    <t>2s,d,</t>
  </si>
  <si>
    <t xml:space="preserve">stella </t>
  </si>
  <si>
    <t>2dif.reti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</si>
</sst>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i/>
      <sz val="11"/>
      <color indexed="8"/>
      <name val="Calibri"/>
      <family val="2"/>
    </font>
    <font>
      <b/>
      <sz val="22"/>
      <color indexed="8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1" xfId="0" applyFont="1" applyBorder="1"/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4" xfId="0" applyBorder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0" xfId="0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2"/>
  <sheetViews>
    <sheetView tabSelected="1" topLeftCell="A94" workbookViewId="0">
      <selection activeCell="M105" sqref="M105"/>
    </sheetView>
  </sheetViews>
  <sheetFormatPr defaultRowHeight="15" x14ac:dyDescent="0.25"/>
  <cols>
    <col min="1" max="2" width="24.140625" style="6" bestFit="1" customWidth="1"/>
    <col min="3" max="10" width="9.140625" style="1"/>
    <col min="11" max="11" width="4.5703125" bestFit="1" customWidth="1"/>
    <col min="12" max="12" width="5.85546875" customWidth="1"/>
    <col min="13" max="13" width="25.28515625" customWidth="1"/>
    <col min="14" max="15" width="3.7109375" bestFit="1" customWidth="1"/>
  </cols>
  <sheetData>
    <row r="1" spans="1:13" ht="28.5" x14ac:dyDescent="0.45">
      <c r="A1" s="7" t="s">
        <v>43</v>
      </c>
      <c r="B1" s="7">
        <v>1</v>
      </c>
    </row>
    <row r="3" spans="1:13" x14ac:dyDescent="0.25">
      <c r="A3" s="19" t="s">
        <v>42</v>
      </c>
      <c r="B3" s="20"/>
      <c r="C3" s="5" t="s">
        <v>53</v>
      </c>
      <c r="D3" s="5" t="s">
        <v>34</v>
      </c>
      <c r="E3" s="5" t="s">
        <v>35</v>
      </c>
      <c r="F3" s="5" t="s">
        <v>37</v>
      </c>
      <c r="G3" s="5" t="s">
        <v>36</v>
      </c>
      <c r="H3" s="5" t="s">
        <v>38</v>
      </c>
      <c r="I3" s="5" t="s">
        <v>39</v>
      </c>
      <c r="J3" s="5" t="s">
        <v>40</v>
      </c>
      <c r="L3" t="s">
        <v>41</v>
      </c>
    </row>
    <row r="4" spans="1:13" x14ac:dyDescent="0.25">
      <c r="A4" s="21" t="s">
        <v>60</v>
      </c>
      <c r="B4" s="22"/>
      <c r="C4" s="2">
        <f>E4*3+F4*1</f>
        <v>0</v>
      </c>
      <c r="D4" s="2">
        <f>SUM(E4:G4)</f>
        <v>3</v>
      </c>
      <c r="E4" s="2">
        <f>(IF(C10&gt;D10,1,0))+(IF(C12&gt;D12,1,0))+(IF(C14&gt;D14,1,0))</f>
        <v>0</v>
      </c>
      <c r="F4" s="2">
        <f>(IF(ISBLANK(C10),0,IF(C10=D10,1,0)))+(IF(ISBLANK(C12),0,IF(C12=D12,1,0))+(IF(ISBLANK(C14),0,IF(C14=D14,1,0))))</f>
        <v>0</v>
      </c>
      <c r="G4" s="2">
        <f>(IF(C10&lt;D10,1,0))+(IF(C12&lt;D12,1,0))+IF(C14&lt;D14,1,0)</f>
        <v>3</v>
      </c>
      <c r="H4" s="2">
        <f>C10+C12+C14</f>
        <v>2</v>
      </c>
      <c r="I4" s="2">
        <f>D10+D12+D14</f>
        <v>9</v>
      </c>
      <c r="J4" s="2">
        <f>H4-I4</f>
        <v>-7</v>
      </c>
      <c r="L4" t="s">
        <v>9</v>
      </c>
      <c r="M4" s="3" t="s">
        <v>107</v>
      </c>
    </row>
    <row r="5" spans="1:13" x14ac:dyDescent="0.25">
      <c r="A5" s="21" t="s">
        <v>61</v>
      </c>
      <c r="B5" s="22" t="e">
        <f>#REF!</f>
        <v>#REF!</v>
      </c>
      <c r="C5" s="2">
        <f>E5*3+F5*1</f>
        <v>4</v>
      </c>
      <c r="D5" s="2">
        <f>SUM(E5:G5)</f>
        <v>3</v>
      </c>
      <c r="E5" s="2">
        <f>(IF(C11&gt;D11,1,0))+(IF(D12&gt;C12,1,0))+(IF(C15&gt;D15,1,0))</f>
        <v>1</v>
      </c>
      <c r="F5" s="2">
        <f>(IF(ISBLANK(C11),0,IF(C11=D11,1,0)))+(IF(ISBLANK(C12),0,IF(C12=D12,1,0))+(IF(ISBLANK(C15),0,IF(C15=D15,1,0))))</f>
        <v>1</v>
      </c>
      <c r="G5" s="2">
        <f>(IF(C11&lt;D11,1,0))+(IF(D12&lt;C12,1,0))+(IF(C15&lt;D15,1,0))</f>
        <v>1</v>
      </c>
      <c r="H5" s="2">
        <f>C11+D12+C15</f>
        <v>5</v>
      </c>
      <c r="I5" s="2">
        <f>D11+C12+D15</f>
        <v>5</v>
      </c>
      <c r="J5" s="2">
        <f>H5-I5</f>
        <v>0</v>
      </c>
      <c r="L5" t="s">
        <v>17</v>
      </c>
      <c r="M5" s="3" t="s">
        <v>97</v>
      </c>
    </row>
    <row r="6" spans="1:13" x14ac:dyDescent="0.25">
      <c r="A6" s="21" t="s">
        <v>62</v>
      </c>
      <c r="B6" s="22" t="e">
        <f>#REF!</f>
        <v>#REF!</v>
      </c>
      <c r="C6" s="2">
        <f>E6*3+F6*1</f>
        <v>7</v>
      </c>
      <c r="D6" s="2">
        <f>SUM(E6:G6)</f>
        <v>3</v>
      </c>
      <c r="E6" s="2">
        <f>(IF(D10&gt;C10,1,0))+(IF(C13&gt;D13,1,0))+(IF(D15&gt;C15,1,0))</f>
        <v>2</v>
      </c>
      <c r="F6" s="2">
        <f>(IF(ISBLANK(C10),0,IF(C10=D10,1,0)))+(IF(ISBLANK(C13),0,IF(C13=D13,1,0))+(IF(ISBLANK(C15),0,IF(C15=D15,1,0))))</f>
        <v>1</v>
      </c>
      <c r="G6" s="2">
        <f>(IF(D10&lt;C10,1,0))+(IF(C13&lt;D13,1,0))+(IF(D15&lt;C15,1,0))</f>
        <v>0</v>
      </c>
      <c r="H6" s="2">
        <f>D10+C13+D15</f>
        <v>6</v>
      </c>
      <c r="I6" s="2">
        <f>C10+D13+C15</f>
        <v>3</v>
      </c>
      <c r="J6" s="2">
        <f>H6-I6</f>
        <v>3</v>
      </c>
      <c r="L6" t="s">
        <v>21</v>
      </c>
      <c r="M6" s="3" t="s">
        <v>108</v>
      </c>
    </row>
    <row r="7" spans="1:13" x14ac:dyDescent="0.25">
      <c r="A7" s="21" t="s">
        <v>76</v>
      </c>
      <c r="B7" s="22" t="e">
        <f>#REF!</f>
        <v>#REF!</v>
      </c>
      <c r="C7" s="2">
        <f>E7*3+F7*1</f>
        <v>5</v>
      </c>
      <c r="D7" s="2">
        <f>SUM(E7:G7)</f>
        <v>3</v>
      </c>
      <c r="E7" s="2">
        <f>(IF(D11&gt;C11,1,0))+(IF(D13&gt;C13,1,0))+(IF(D14&gt;C14,1,0))</f>
        <v>1</v>
      </c>
      <c r="F7" s="2">
        <f>(IF(ISBLANK(C11),0,IF(C11=D11,1,0)))+(IF(ISBLANK(C14),0,IF(C14=D14,1,0))+(IF(ISBLANK(C13),0,IF(C13=D13,1,0))))</f>
        <v>2</v>
      </c>
      <c r="G7" s="2">
        <f>(IF(D11&lt;C11,1,0))+(IF(D13&lt;C13,1,0))+(IF(D14&lt;C14,1))</f>
        <v>0</v>
      </c>
      <c r="H7" s="2">
        <f>D11+D13+D14</f>
        <v>7</v>
      </c>
      <c r="I7" s="2">
        <f>C11+C13+C14</f>
        <v>3</v>
      </c>
      <c r="J7" s="2">
        <f>H7-I7</f>
        <v>4</v>
      </c>
      <c r="L7" t="s">
        <v>8</v>
      </c>
      <c r="M7" s="3" t="s">
        <v>109</v>
      </c>
    </row>
    <row r="10" spans="1:13" x14ac:dyDescent="0.25">
      <c r="A10" s="6" t="str">
        <f>A4</f>
        <v>F.lli Bari</v>
      </c>
      <c r="B10" s="6" t="str">
        <f>A6</f>
        <v>Subbitogol Ferrara</v>
      </c>
      <c r="C10" s="2">
        <v>1</v>
      </c>
      <c r="D10" s="2">
        <v>3</v>
      </c>
    </row>
    <row r="11" spans="1:13" x14ac:dyDescent="0.25">
      <c r="A11" s="6" t="str">
        <f>A5</f>
        <v>Torino 2009</v>
      </c>
      <c r="B11" s="6" t="str">
        <f>A7</f>
        <v>Subbuteisti Carpi</v>
      </c>
      <c r="C11" s="2">
        <v>2</v>
      </c>
      <c r="D11" s="2">
        <v>2</v>
      </c>
    </row>
    <row r="12" spans="1:13" x14ac:dyDescent="0.25">
      <c r="A12" s="6" t="str">
        <f>A4</f>
        <v>F.lli Bari</v>
      </c>
      <c r="B12" s="6" t="str">
        <f>A5</f>
        <v>Torino 2009</v>
      </c>
      <c r="C12" s="2">
        <v>1</v>
      </c>
      <c r="D12" s="2">
        <v>2</v>
      </c>
    </row>
    <row r="13" spans="1:13" x14ac:dyDescent="0.25">
      <c r="A13" s="6" t="str">
        <f>A6</f>
        <v>Subbitogol Ferrara</v>
      </c>
      <c r="B13" s="6" t="str">
        <f>A7</f>
        <v>Subbuteisti Carpi</v>
      </c>
      <c r="C13" s="2">
        <v>1</v>
      </c>
      <c r="D13" s="2">
        <v>1</v>
      </c>
    </row>
    <row r="14" spans="1:13" x14ac:dyDescent="0.25">
      <c r="A14" s="6" t="str">
        <f>A4</f>
        <v>F.lli Bari</v>
      </c>
      <c r="B14" s="6" t="str">
        <f>A7</f>
        <v>Subbuteisti Carpi</v>
      </c>
      <c r="C14" s="2">
        <v>0</v>
      </c>
      <c r="D14" s="2">
        <v>4</v>
      </c>
    </row>
    <row r="15" spans="1:13" x14ac:dyDescent="0.25">
      <c r="A15" s="6" t="str">
        <f>A5</f>
        <v>Torino 2009</v>
      </c>
      <c r="B15" s="6" t="str">
        <f>A6</f>
        <v>Subbitogol Ferrara</v>
      </c>
      <c r="C15" s="2">
        <v>1</v>
      </c>
      <c r="D15" s="2">
        <v>2</v>
      </c>
    </row>
    <row r="18" spans="1:13" ht="28.5" x14ac:dyDescent="0.45">
      <c r="A18" s="7" t="s">
        <v>43</v>
      </c>
      <c r="B18" s="7">
        <f>B1+1</f>
        <v>2</v>
      </c>
    </row>
    <row r="20" spans="1:13" x14ac:dyDescent="0.25">
      <c r="A20" s="19" t="s">
        <v>42</v>
      </c>
      <c r="B20" s="20" t="s">
        <v>33</v>
      </c>
      <c r="C20" s="5" t="s">
        <v>53</v>
      </c>
      <c r="D20" s="5" t="s">
        <v>34</v>
      </c>
      <c r="E20" s="5" t="s">
        <v>35</v>
      </c>
      <c r="F20" s="5" t="s">
        <v>37</v>
      </c>
      <c r="G20" s="5" t="s">
        <v>36</v>
      </c>
      <c r="H20" s="5" t="s">
        <v>38</v>
      </c>
      <c r="I20" s="5" t="s">
        <v>39</v>
      </c>
      <c r="J20" s="5" t="s">
        <v>40</v>
      </c>
      <c r="L20" t="s">
        <v>41</v>
      </c>
    </row>
    <row r="21" spans="1:13" x14ac:dyDescent="0.25">
      <c r="A21" s="21" t="s">
        <v>63</v>
      </c>
      <c r="B21" s="22" t="e">
        <f>#REF!</f>
        <v>#REF!</v>
      </c>
      <c r="C21" s="2">
        <f>E21*3+F21*1</f>
        <v>9</v>
      </c>
      <c r="D21" s="2">
        <f>SUM(E21:G21)</f>
        <v>3</v>
      </c>
      <c r="E21" s="2">
        <f>(IF(C27&gt;D27,1,0))+(IF(C29&gt;D29,1,0))+(IF(C31&gt;D31,1,0))</f>
        <v>3</v>
      </c>
      <c r="F21" s="2">
        <f>(IF(ISBLANK(C27),0,IF(C27=D27,1,0)))+(IF(ISBLANK(C29),0,IF(C29=D29,1,0))+(IF(ISBLANK(C31),0,IF(C31=D31,1,0))))</f>
        <v>0</v>
      </c>
      <c r="G21" s="2">
        <f>(IF(C27&lt;D27,1,0))+(IF(C29&lt;D29,1,0))+IF(C31&lt;D31,1,0)</f>
        <v>0</v>
      </c>
      <c r="H21" s="2">
        <f>C27+C29+C31</f>
        <v>9</v>
      </c>
      <c r="I21" s="2">
        <f>D27+D29+D31</f>
        <v>1</v>
      </c>
      <c r="J21" s="2">
        <f>H21-I21</f>
        <v>8</v>
      </c>
      <c r="L21" t="s">
        <v>18</v>
      </c>
      <c r="M21" s="3" t="s">
        <v>99</v>
      </c>
    </row>
    <row r="22" spans="1:13" x14ac:dyDescent="0.25">
      <c r="A22" s="21" t="s">
        <v>64</v>
      </c>
      <c r="B22" s="22" t="e">
        <f>#REF!</f>
        <v>#REF!</v>
      </c>
      <c r="C22" s="2">
        <f>E22*3+F22*1</f>
        <v>4</v>
      </c>
      <c r="D22" s="2">
        <f>SUM(E22:G22)</f>
        <v>3</v>
      </c>
      <c r="E22" s="2">
        <f>(IF(C28&gt;D28,1,0))+(IF(D29&gt;C29,1,0))+(IF(C32&gt;D32,1,0))</f>
        <v>1</v>
      </c>
      <c r="F22" s="2">
        <f>(IF(ISBLANK(C28),0,IF(C28=D28,1,0)))+(IF(ISBLANK(C29),0,IF(C29=D29,1,0))+(IF(ISBLANK(C32),0,IF(C32=D32,1,0))))</f>
        <v>1</v>
      </c>
      <c r="G22" s="2">
        <f>(IF(C28&lt;D28,1,0))+(IF(D29&lt;C29,1,0))+(IF(C32&lt;D32,1,0))</f>
        <v>1</v>
      </c>
      <c r="H22" s="2">
        <f>C28+D29+C32</f>
        <v>5</v>
      </c>
      <c r="I22" s="2">
        <f>D28+C29+D32</f>
        <v>4</v>
      </c>
      <c r="J22" s="2">
        <f>H22-I22</f>
        <v>1</v>
      </c>
      <c r="L22" t="s">
        <v>14</v>
      </c>
      <c r="M22" s="3" t="s">
        <v>100</v>
      </c>
    </row>
    <row r="23" spans="1:13" x14ac:dyDescent="0.25">
      <c r="A23" s="21" t="s">
        <v>65</v>
      </c>
      <c r="B23" s="22" t="e">
        <f>#REF!</f>
        <v>#REF!</v>
      </c>
      <c r="C23" s="2">
        <f>E23*3+F23*1</f>
        <v>4</v>
      </c>
      <c r="D23" s="2">
        <f>SUM(E23:G23)</f>
        <v>3</v>
      </c>
      <c r="E23" s="2">
        <f>(IF(D27&gt;C27,1,0))+(IF(C30&gt;D30,1,0))+(IF(D32&gt;C32,1,0))</f>
        <v>1</v>
      </c>
      <c r="F23" s="2">
        <f>(IF(ISBLANK(C27),0,IF(C27=D27,1,0)))+(IF(ISBLANK(C30),0,IF(C30=D30,1,0))+(IF(ISBLANK(C32),0,IF(C32=D32,1,0))))</f>
        <v>1</v>
      </c>
      <c r="G23" s="2">
        <f>(IF(D27&lt;C27,1,0))+(IF(C30&lt;D30,1,0))+(IF(D32&lt;C32,1,0))</f>
        <v>1</v>
      </c>
      <c r="H23" s="2">
        <f>D27+C30+D32</f>
        <v>4</v>
      </c>
      <c r="I23" s="2">
        <f>C27+D30+C32</f>
        <v>4</v>
      </c>
      <c r="J23" s="2">
        <f>H23-I23</f>
        <v>0</v>
      </c>
      <c r="L23" t="s">
        <v>20</v>
      </c>
      <c r="M23" s="3" t="s">
        <v>101</v>
      </c>
    </row>
    <row r="24" spans="1:13" x14ac:dyDescent="0.25">
      <c r="A24" s="21" t="s">
        <v>66</v>
      </c>
      <c r="B24" s="22" t="e">
        <f>#REF!</f>
        <v>#REF!</v>
      </c>
      <c r="C24" s="2">
        <f>E24*3+F24*1</f>
        <v>0</v>
      </c>
      <c r="D24" s="2">
        <f>SUM(E24:G24)</f>
        <v>3</v>
      </c>
      <c r="E24" s="2">
        <f>(IF(D28&gt;C28,1,0))+(IF(D30&gt;C30,1,0))+(IF(D31&gt;C31,1,0))</f>
        <v>0</v>
      </c>
      <c r="F24" s="2">
        <f>(IF(ISBLANK(C28),0,IF(C28=D28,1,0)))+(IF(ISBLANK(C31),0,IF(C31=D31,1,0))+(IF(ISBLANK(C30),0,IF(C30=D30,1,0))))</f>
        <v>0</v>
      </c>
      <c r="G24" s="2">
        <f>(IF(D28&lt;C28,1,0))+(IF(D30&lt;C30,1,0))+(IF(D31&lt;C31,1))</f>
        <v>3</v>
      </c>
      <c r="H24" s="2">
        <f>D28+D30+D31</f>
        <v>1</v>
      </c>
      <c r="I24" s="2">
        <f>C28+C30+C31</f>
        <v>10</v>
      </c>
      <c r="J24" s="2">
        <f>H24-I24</f>
        <v>-9</v>
      </c>
      <c r="L24" t="s">
        <v>5</v>
      </c>
      <c r="M24" s="3" t="s">
        <v>102</v>
      </c>
    </row>
    <row r="27" spans="1:13" x14ac:dyDescent="0.25">
      <c r="A27" s="6" t="str">
        <f>A21</f>
        <v>Stella Artois</v>
      </c>
      <c r="B27" s="6" t="str">
        <f>A23</f>
        <v>Hawks Treviso</v>
      </c>
      <c r="C27" s="2">
        <v>3</v>
      </c>
      <c r="D27" s="2">
        <v>0</v>
      </c>
    </row>
    <row r="28" spans="1:13" x14ac:dyDescent="0.25">
      <c r="A28" s="6" t="str">
        <f>A22</f>
        <v>Subbuteisti Modena</v>
      </c>
      <c r="B28" s="6" t="str">
        <f>A24</f>
        <v>S.C. Labronico</v>
      </c>
      <c r="C28" s="2">
        <v>3</v>
      </c>
      <c r="D28" s="2">
        <v>1</v>
      </c>
    </row>
    <row r="29" spans="1:13" x14ac:dyDescent="0.25">
      <c r="A29" s="6" t="str">
        <f>A21</f>
        <v>Stella Artois</v>
      </c>
      <c r="B29" s="6" t="str">
        <f>A22</f>
        <v>Subbuteisti Modena</v>
      </c>
      <c r="C29" s="2">
        <v>2</v>
      </c>
      <c r="D29" s="2">
        <v>1</v>
      </c>
    </row>
    <row r="30" spans="1:13" x14ac:dyDescent="0.25">
      <c r="A30" s="6" t="str">
        <f>A23</f>
        <v>Hawks Treviso</v>
      </c>
      <c r="B30" s="6" t="str">
        <f>A24</f>
        <v>S.C. Labronico</v>
      </c>
      <c r="C30" s="2">
        <v>3</v>
      </c>
      <c r="D30" s="2">
        <v>0</v>
      </c>
    </row>
    <row r="31" spans="1:13" x14ac:dyDescent="0.25">
      <c r="A31" s="6" t="str">
        <f>A21</f>
        <v>Stella Artois</v>
      </c>
      <c r="B31" s="6" t="str">
        <f>A24</f>
        <v>S.C. Labronico</v>
      </c>
      <c r="C31" s="2">
        <v>4</v>
      </c>
      <c r="D31" s="2">
        <v>0</v>
      </c>
    </row>
    <row r="32" spans="1:13" x14ac:dyDescent="0.25">
      <c r="A32" s="6" t="str">
        <f>A22</f>
        <v>Subbuteisti Modena</v>
      </c>
      <c r="B32" s="6" t="str">
        <f>A23</f>
        <v>Hawks Treviso</v>
      </c>
      <c r="C32" s="2">
        <v>1</v>
      </c>
      <c r="D32" s="2">
        <v>1</v>
      </c>
    </row>
    <row r="35" spans="1:13" ht="28.5" x14ac:dyDescent="0.45">
      <c r="A35" s="7" t="s">
        <v>43</v>
      </c>
      <c r="B35" s="7">
        <f>B18+1</f>
        <v>3</v>
      </c>
    </row>
    <row r="37" spans="1:13" x14ac:dyDescent="0.25">
      <c r="A37" s="19" t="s">
        <v>42</v>
      </c>
      <c r="B37" s="20" t="s">
        <v>33</v>
      </c>
      <c r="C37" s="5" t="s">
        <v>53</v>
      </c>
      <c r="D37" s="5" t="s">
        <v>34</v>
      </c>
      <c r="E37" s="5" t="s">
        <v>35</v>
      </c>
      <c r="F37" s="5" t="s">
        <v>37</v>
      </c>
      <c r="G37" s="5" t="s">
        <v>36</v>
      </c>
      <c r="H37" s="5" t="s">
        <v>38</v>
      </c>
      <c r="I37" s="5" t="s">
        <v>39</v>
      </c>
      <c r="J37" s="5" t="s">
        <v>40</v>
      </c>
      <c r="L37" t="s">
        <v>41</v>
      </c>
    </row>
    <row r="38" spans="1:13" x14ac:dyDescent="0.25">
      <c r="A38" s="21" t="s">
        <v>67</v>
      </c>
      <c r="B38" s="22" t="e">
        <f>#REF!</f>
        <v>#REF!</v>
      </c>
      <c r="C38" s="2">
        <f>E38*3+F38*1</f>
        <v>7</v>
      </c>
      <c r="D38" s="2">
        <f>SUM(E38:G38)</f>
        <v>3</v>
      </c>
      <c r="E38" s="2">
        <f>(IF(C44&gt;D44,1,0))+(IF(C46&gt;D46,1,0))+(IF(C48&gt;D48,1,0))</f>
        <v>2</v>
      </c>
      <c r="F38" s="2">
        <f>(IF(ISBLANK(C44),0,IF(C44=D44,1,0)))+(IF(ISBLANK(C46),0,IF(C46=D46,1,0))+(IF(ISBLANK(C48),0,IF(C48=D48,1,0))))</f>
        <v>1</v>
      </c>
      <c r="G38" s="2">
        <f>(IF(C44&lt;D44,1,0))+(IF(C46&lt;D46,1,0))+IF(C48&lt;D48,1,0)</f>
        <v>0</v>
      </c>
      <c r="H38" s="2">
        <f>C44+C46+C48</f>
        <v>9</v>
      </c>
      <c r="I38" s="2">
        <f>D44+D46+D48</f>
        <v>3</v>
      </c>
      <c r="J38" s="2">
        <f>H38-I38</f>
        <v>6</v>
      </c>
      <c r="L38" t="s">
        <v>12</v>
      </c>
      <c r="M38" s="3" t="s">
        <v>103</v>
      </c>
    </row>
    <row r="39" spans="1:13" x14ac:dyDescent="0.25">
      <c r="A39" s="21" t="s">
        <v>74</v>
      </c>
      <c r="B39" s="22" t="e">
        <f>#REF!</f>
        <v>#REF!</v>
      </c>
      <c r="C39" s="2">
        <f>E39*3+F39*1</f>
        <v>7</v>
      </c>
      <c r="D39" s="2">
        <f>SUM(E39:G39)</f>
        <v>3</v>
      </c>
      <c r="E39" s="2">
        <f>(IF(C45&gt;D45,1,0))+(IF(D46&gt;C46,1,0))+(IF(C49&gt;D49,1,0))</f>
        <v>2</v>
      </c>
      <c r="F39" s="2">
        <f>(IF(ISBLANK(C45),0,IF(C45=D45,1,0)))+(IF(ISBLANK(C46),0,IF(C46=D46,1,0))+(IF(ISBLANK(C49),0,IF(C49=D49,1,0))))</f>
        <v>1</v>
      </c>
      <c r="G39" s="2">
        <f>(IF(C45&lt;D45,1,0))+(IF(D46&lt;C46,1,0))+(IF(C49&lt;D49,1,0))</f>
        <v>0</v>
      </c>
      <c r="H39" s="2">
        <f>C45+D46+C49</f>
        <v>6</v>
      </c>
      <c r="I39" s="2">
        <f>D45+C46+D49</f>
        <v>2</v>
      </c>
      <c r="J39" s="2">
        <f>H39-I39</f>
        <v>4</v>
      </c>
      <c r="L39" t="s">
        <v>11</v>
      </c>
      <c r="M39" s="3" t="s">
        <v>104</v>
      </c>
    </row>
    <row r="40" spans="1:13" x14ac:dyDescent="0.25">
      <c r="A40" s="21" t="s">
        <v>68</v>
      </c>
      <c r="B40" s="22" t="e">
        <f>#REF!</f>
        <v>#REF!</v>
      </c>
      <c r="C40" s="2">
        <f>E40*3+F40*1</f>
        <v>3</v>
      </c>
      <c r="D40" s="2">
        <f>SUM(E40:G40)</f>
        <v>3</v>
      </c>
      <c r="E40" s="2">
        <f>(IF(D44&gt;C44,1,0))+(IF(C47&gt;D47,1,0))+(IF(D49&gt;C49,1,0))</f>
        <v>1</v>
      </c>
      <c r="F40" s="2">
        <f>(IF(ISBLANK(C44),0,IF(C44=D44,1,0)))+(IF(ISBLANK(C47),0,IF(C47=D47,1,0))+(IF(ISBLANK(C49),0,IF(C49=D49,1,0))))</f>
        <v>0</v>
      </c>
      <c r="G40" s="2">
        <f>(IF(D44&lt;C44,1,0))+(IF(C47&lt;D47,1,0))+(IF(D49&lt;C49,1,0))</f>
        <v>2</v>
      </c>
      <c r="H40" s="2">
        <f>D44+C47+D49</f>
        <v>3</v>
      </c>
      <c r="I40" s="2">
        <f>C44+D47+C49</f>
        <v>5</v>
      </c>
      <c r="J40" s="2">
        <f>H40-I40</f>
        <v>-2</v>
      </c>
      <c r="L40" t="s">
        <v>3</v>
      </c>
      <c r="M40" s="3" t="s">
        <v>105</v>
      </c>
    </row>
    <row r="41" spans="1:13" x14ac:dyDescent="0.25">
      <c r="A41" s="21" t="s">
        <v>75</v>
      </c>
      <c r="B41" s="22" t="e">
        <f>#REF!</f>
        <v>#REF!</v>
      </c>
      <c r="C41" s="2">
        <f>E41*3+F41*1</f>
        <v>0</v>
      </c>
      <c r="D41" s="2">
        <f>SUM(E41:G41)</f>
        <v>3</v>
      </c>
      <c r="E41" s="2">
        <f>(IF(D45&gt;C45,1,0))+(IF(D47&gt;C47,1,0))+(IF(D48&gt;C48,1,0))</f>
        <v>0</v>
      </c>
      <c r="F41" s="2">
        <f>(IF(ISBLANK(C45),0,IF(C45=D45,1,0)))+(IF(ISBLANK(C48),0,IF(C48=D48,1,0))+(IF(ISBLANK(C47),0,IF(C47=D47,1,0))))</f>
        <v>0</v>
      </c>
      <c r="G41" s="2">
        <f>(IF(D45&lt;C45,1,0))+(IF(D47&lt;C47,1,0))+(IF(D48&lt;C48,1))</f>
        <v>3</v>
      </c>
      <c r="H41" s="2">
        <f>D45+D47+D48</f>
        <v>1</v>
      </c>
      <c r="I41" s="2">
        <f>C45+C47+C48</f>
        <v>9</v>
      </c>
      <c r="J41" s="2">
        <f>H41-I41</f>
        <v>-8</v>
      </c>
      <c r="L41" t="s">
        <v>2</v>
      </c>
      <c r="M41" s="3" t="s">
        <v>106</v>
      </c>
    </row>
    <row r="44" spans="1:13" x14ac:dyDescent="0.25">
      <c r="A44" s="6" t="str">
        <f>A38</f>
        <v>Leonessa Brescia</v>
      </c>
      <c r="B44" s="6" t="str">
        <f>A40</f>
        <v>Livorno T.S.</v>
      </c>
      <c r="C44" s="2">
        <v>3</v>
      </c>
      <c r="D44" s="2">
        <v>1</v>
      </c>
    </row>
    <row r="45" spans="1:13" x14ac:dyDescent="0.25">
      <c r="A45" s="6" t="str">
        <f>A39</f>
        <v>Versilia 2000</v>
      </c>
      <c r="B45" s="6" t="str">
        <f>A41</f>
        <v>Seagulls Viareggio</v>
      </c>
      <c r="C45" s="2">
        <v>3</v>
      </c>
      <c r="D45" s="2">
        <v>0</v>
      </c>
    </row>
    <row r="46" spans="1:13" x14ac:dyDescent="0.25">
      <c r="A46" s="6" t="str">
        <f>A38</f>
        <v>Leonessa Brescia</v>
      </c>
      <c r="B46" s="6" t="str">
        <f>A39</f>
        <v>Versilia 2000</v>
      </c>
      <c r="C46" s="2">
        <v>2</v>
      </c>
      <c r="D46" s="2">
        <v>2</v>
      </c>
    </row>
    <row r="47" spans="1:13" x14ac:dyDescent="0.25">
      <c r="A47" s="6" t="str">
        <f>A40</f>
        <v>Livorno T.S.</v>
      </c>
      <c r="B47" s="6" t="str">
        <f>A41</f>
        <v>Seagulls Viareggio</v>
      </c>
      <c r="C47" s="2">
        <v>2</v>
      </c>
      <c r="D47" s="2">
        <v>1</v>
      </c>
    </row>
    <row r="48" spans="1:13" x14ac:dyDescent="0.25">
      <c r="A48" s="6" t="str">
        <f>A38</f>
        <v>Leonessa Brescia</v>
      </c>
      <c r="B48" s="6" t="str">
        <f>A41</f>
        <v>Seagulls Viareggio</v>
      </c>
      <c r="C48" s="2">
        <v>4</v>
      </c>
      <c r="D48" s="2">
        <v>0</v>
      </c>
    </row>
    <row r="49" spans="1:13" x14ac:dyDescent="0.25">
      <c r="A49" s="6" t="str">
        <f>A39</f>
        <v>Versilia 2000</v>
      </c>
      <c r="B49" s="6" t="str">
        <f>A40</f>
        <v>Livorno T.S.</v>
      </c>
      <c r="C49" s="2">
        <v>1</v>
      </c>
      <c r="D49" s="2">
        <v>0</v>
      </c>
    </row>
    <row r="52" spans="1:13" ht="28.5" x14ac:dyDescent="0.45">
      <c r="A52" s="7" t="s">
        <v>43</v>
      </c>
      <c r="B52" s="7">
        <f>B35+1</f>
        <v>4</v>
      </c>
    </row>
    <row r="54" spans="1:13" x14ac:dyDescent="0.25">
      <c r="A54" s="19" t="s">
        <v>42</v>
      </c>
      <c r="B54" s="20" t="s">
        <v>33</v>
      </c>
      <c r="C54" s="5" t="s">
        <v>53</v>
      </c>
      <c r="D54" s="5" t="s">
        <v>34</v>
      </c>
      <c r="E54" s="5" t="s">
        <v>35</v>
      </c>
      <c r="F54" s="5" t="s">
        <v>37</v>
      </c>
      <c r="G54" s="5" t="s">
        <v>36</v>
      </c>
      <c r="H54" s="5" t="s">
        <v>38</v>
      </c>
      <c r="I54" s="5" t="s">
        <v>39</v>
      </c>
      <c r="J54" s="5" t="s">
        <v>40</v>
      </c>
      <c r="L54" t="s">
        <v>41</v>
      </c>
    </row>
    <row r="55" spans="1:13" x14ac:dyDescent="0.25">
      <c r="A55" s="21" t="s">
        <v>69</v>
      </c>
      <c r="B55" s="22" t="e">
        <f>#REF!</f>
        <v>#REF!</v>
      </c>
      <c r="C55" s="2">
        <f>E55*3+F55*1</f>
        <v>9</v>
      </c>
      <c r="D55" s="2">
        <f>SUM(E55:G55)</f>
        <v>3</v>
      </c>
      <c r="E55" s="2">
        <f>(IF(C61&gt;D61,1,0))+(IF(C63&gt;D63,1,0))+(IF(C65&gt;D65,1,0))</f>
        <v>3</v>
      </c>
      <c r="F55" s="2">
        <f>(IF(ISBLANK(C61),0,IF(C61=D61,1,0)))+(IF(ISBLANK(C63),0,IF(C63=D63,1,0))+(IF(ISBLANK(C65),0,IF(C65=D65,1,0))))</f>
        <v>0</v>
      </c>
      <c r="G55" s="2">
        <f>(IF(C61&lt;D61,1,0))+(IF(C63&lt;D63,1,0))+IF(C65&lt;D65,1,0)</f>
        <v>0</v>
      </c>
      <c r="H55" s="2">
        <f>C61+C63+C65</f>
        <v>10</v>
      </c>
      <c r="I55" s="2">
        <f>D61+D63+D65</f>
        <v>1</v>
      </c>
      <c r="J55" s="2">
        <f>H55-I55</f>
        <v>9</v>
      </c>
      <c r="L55" t="s">
        <v>15</v>
      </c>
      <c r="M55" s="3" t="s">
        <v>110</v>
      </c>
    </row>
    <row r="56" spans="1:13" x14ac:dyDescent="0.25">
      <c r="A56" s="21" t="s">
        <v>70</v>
      </c>
      <c r="B56" s="22" t="e">
        <f>#REF!</f>
        <v>#REF!</v>
      </c>
      <c r="C56" s="2">
        <f>E56*3+F56*1</f>
        <v>6</v>
      </c>
      <c r="D56" s="2">
        <f>SUM(E56:G56)</f>
        <v>3</v>
      </c>
      <c r="E56" s="2">
        <f>(IF(C62&gt;D62,1,0))+(IF(D63&gt;C63,1,0))+(IF(C66&gt;D66,1,0))</f>
        <v>2</v>
      </c>
      <c r="F56" s="2">
        <f>(IF(ISBLANK(C62),0,IF(C62=D62,1,0)))+(IF(ISBLANK(C63),0,IF(C63=D63,1,0))+(IF(ISBLANK(C66),0,IF(C66=D66,1,0))))</f>
        <v>0</v>
      </c>
      <c r="G56" s="2">
        <f>(IF(C62&lt;D62,1,0))+(IF(D63&lt;C63,1,0))+(IF(C66&lt;D66,1,0))</f>
        <v>1</v>
      </c>
      <c r="H56" s="2">
        <f>C62+D63+C66</f>
        <v>5</v>
      </c>
      <c r="I56" s="2">
        <f>D62+C63+D66</f>
        <v>5</v>
      </c>
      <c r="J56" s="2">
        <f>H56-I56</f>
        <v>0</v>
      </c>
      <c r="L56" t="s">
        <v>13</v>
      </c>
      <c r="M56" s="3" t="s">
        <v>111</v>
      </c>
    </row>
    <row r="57" spans="1:13" x14ac:dyDescent="0.25">
      <c r="A57" s="21" t="s">
        <v>71</v>
      </c>
      <c r="B57" s="22" t="e">
        <f>#REF!</f>
        <v>#REF!</v>
      </c>
      <c r="C57" s="2">
        <f>E57*3+F57*1</f>
        <v>0</v>
      </c>
      <c r="D57" s="2">
        <f>SUM(E57:G57)</f>
        <v>3</v>
      </c>
      <c r="E57" s="2">
        <f>(IF(D61&gt;C61,1,0))+(IF(C64&gt;D64,1,0))+(IF(D66&gt;C66,1,0))</f>
        <v>0</v>
      </c>
      <c r="F57" s="2">
        <f>(IF(ISBLANK(C61),0,IF(C61=D61,1,0)))+(IF(ISBLANK(C64),0,IF(C64=D64,1,0))+(IF(ISBLANK(C66),0,IF(C66=D66,1,0))))</f>
        <v>0</v>
      </c>
      <c r="G57" s="2">
        <f>(IF(D61&lt;C61,1,0))+(IF(C64&lt;D64,1,0))+(IF(D66&lt;C66,1,0))</f>
        <v>3</v>
      </c>
      <c r="H57" s="2">
        <f>D61+C64+D66</f>
        <v>1</v>
      </c>
      <c r="I57" s="2">
        <f>C61+D64+C66</f>
        <v>7</v>
      </c>
      <c r="J57" s="2">
        <f>H57-I57</f>
        <v>-6</v>
      </c>
      <c r="L57" t="s">
        <v>6</v>
      </c>
      <c r="M57" s="3" t="s">
        <v>98</v>
      </c>
    </row>
    <row r="58" spans="1:13" x14ac:dyDescent="0.25">
      <c r="A58" s="21" t="s">
        <v>77</v>
      </c>
      <c r="B58" s="22" t="e">
        <f>#REF!</f>
        <v>#REF!</v>
      </c>
      <c r="C58" s="2">
        <f>E58*3+F58*1</f>
        <v>3</v>
      </c>
      <c r="D58" s="2">
        <f>SUM(E58:G58)</f>
        <v>3</v>
      </c>
      <c r="E58" s="2">
        <f>(IF(D62&gt;C62,1,0))+(IF(D64&gt;C64,1,0))+(IF(D65&gt;C65,1,0))</f>
        <v>1</v>
      </c>
      <c r="F58" s="2">
        <f>(IF(ISBLANK(C62),0,IF(C62=D62,1,0)))+(IF(ISBLANK(C65),0,IF(C65=D65,1,0))+(IF(ISBLANK(C64),0,IF(C64=D64,1,0))))</f>
        <v>0</v>
      </c>
      <c r="G58" s="2">
        <f>(IF(D62&lt;C62,1,0))+(IF(D64&lt;C64,1,0))+(IF(D65&lt;C65,1))</f>
        <v>2</v>
      </c>
      <c r="H58" s="2">
        <f>D62+D64+D65</f>
        <v>3</v>
      </c>
      <c r="I58" s="2">
        <f>C62+C64+C65</f>
        <v>6</v>
      </c>
      <c r="J58" s="2">
        <f>H58-I58</f>
        <v>-3</v>
      </c>
      <c r="L58" t="s">
        <v>4</v>
      </c>
      <c r="M58" s="3" t="s">
        <v>112</v>
      </c>
    </row>
    <row r="61" spans="1:13" x14ac:dyDescent="0.25">
      <c r="A61" s="6" t="str">
        <f>A55</f>
        <v>Serenissima Mestre</v>
      </c>
      <c r="B61" s="6" t="str">
        <f>A57</f>
        <v>Trento Subbuteo</v>
      </c>
      <c r="C61" s="2">
        <v>3</v>
      </c>
      <c r="D61" s="2">
        <v>0</v>
      </c>
    </row>
    <row r="62" spans="1:13" x14ac:dyDescent="0.25">
      <c r="A62" s="6" t="str">
        <f>A56</f>
        <v>Stradivari Cremona</v>
      </c>
      <c r="B62" s="6" t="str">
        <f>A58</f>
        <v>TFC Fiorenza</v>
      </c>
      <c r="C62" s="2">
        <v>2</v>
      </c>
      <c r="D62" s="2">
        <v>1</v>
      </c>
    </row>
    <row r="63" spans="1:13" x14ac:dyDescent="0.25">
      <c r="A63" s="6" t="str">
        <f>A55</f>
        <v>Serenissima Mestre</v>
      </c>
      <c r="B63" s="6" t="str">
        <f>A56</f>
        <v>Stradivari Cremona</v>
      </c>
      <c r="C63" s="2">
        <v>3</v>
      </c>
      <c r="D63" s="2">
        <v>1</v>
      </c>
    </row>
    <row r="64" spans="1:13" x14ac:dyDescent="0.25">
      <c r="A64" s="6" t="str">
        <f>A57</f>
        <v>Trento Subbuteo</v>
      </c>
      <c r="B64" s="6" t="str">
        <f>A58</f>
        <v>TFC Fiorenza</v>
      </c>
      <c r="C64" s="2">
        <v>0</v>
      </c>
      <c r="D64" s="2">
        <v>2</v>
      </c>
    </row>
    <row r="65" spans="1:13" x14ac:dyDescent="0.25">
      <c r="A65" s="6" t="str">
        <f>A55</f>
        <v>Serenissima Mestre</v>
      </c>
      <c r="B65" s="6" t="str">
        <f>A58</f>
        <v>TFC Fiorenza</v>
      </c>
      <c r="C65" s="2">
        <v>4</v>
      </c>
      <c r="D65" s="2">
        <v>0</v>
      </c>
    </row>
    <row r="66" spans="1:13" x14ac:dyDescent="0.25">
      <c r="A66" s="6" t="str">
        <f>A56</f>
        <v>Stradivari Cremona</v>
      </c>
      <c r="B66" s="6" t="str">
        <f>A57</f>
        <v>Trento Subbuteo</v>
      </c>
      <c r="C66" s="2">
        <v>2</v>
      </c>
      <c r="D66" s="2">
        <v>1</v>
      </c>
    </row>
    <row r="69" spans="1:13" ht="28.5" x14ac:dyDescent="0.45">
      <c r="A69" s="7" t="s">
        <v>43</v>
      </c>
      <c r="B69" s="7">
        <f>B52+1</f>
        <v>5</v>
      </c>
    </row>
    <row r="71" spans="1:13" x14ac:dyDescent="0.25">
      <c r="A71" s="19" t="s">
        <v>42</v>
      </c>
      <c r="B71" s="20" t="s">
        <v>33</v>
      </c>
      <c r="C71" s="5" t="s">
        <v>53</v>
      </c>
      <c r="D71" s="5" t="s">
        <v>34</v>
      </c>
      <c r="E71" s="5" t="s">
        <v>35</v>
      </c>
      <c r="F71" s="5" t="s">
        <v>37</v>
      </c>
      <c r="G71" s="5" t="s">
        <v>36</v>
      </c>
      <c r="H71" s="5" t="s">
        <v>38</v>
      </c>
      <c r="I71" s="5" t="s">
        <v>39</v>
      </c>
      <c r="J71" s="5" t="s">
        <v>40</v>
      </c>
      <c r="L71" t="s">
        <v>41</v>
      </c>
    </row>
    <row r="72" spans="1:13" x14ac:dyDescent="0.25">
      <c r="A72" s="21" t="s">
        <v>72</v>
      </c>
      <c r="B72" s="22" t="e">
        <f>#REF!</f>
        <v>#REF!</v>
      </c>
      <c r="C72" s="2">
        <f>E72*3+F72*1</f>
        <v>6</v>
      </c>
      <c r="D72" s="2">
        <f>SUM(E72:G72)</f>
        <v>3</v>
      </c>
      <c r="E72" s="2">
        <f>(IF(C78&gt;D78,1,0))+(IF(C80&gt;D80,1,0))+(IF(C82&gt;D82,1,0))</f>
        <v>2</v>
      </c>
      <c r="F72" s="2">
        <f>(IF(ISBLANK(C78),0,IF(C78=D78,1,0)))+(IF(ISBLANK(C80),0,IF(C80=D80,1,0))+(IF(ISBLANK(C82),0,IF(C82=D82,1,0))))</f>
        <v>0</v>
      </c>
      <c r="G72" s="2">
        <f>(IF(C78&lt;D78,1,0))+(IF(C80&lt;D80,1,0))+IF(C82&lt;D82,1,0)</f>
        <v>1</v>
      </c>
      <c r="H72" s="2">
        <f>C78+C80+C82</f>
        <v>7</v>
      </c>
      <c r="I72" s="2">
        <f>D78+D80+D82</f>
        <v>3</v>
      </c>
      <c r="J72" s="2">
        <f>H72-I72</f>
        <v>4</v>
      </c>
      <c r="L72" t="s">
        <v>10</v>
      </c>
      <c r="M72" s="3" t="s">
        <v>113</v>
      </c>
    </row>
    <row r="73" spans="1:13" x14ac:dyDescent="0.25">
      <c r="A73" s="21" t="s">
        <v>79</v>
      </c>
      <c r="B73" s="22" t="e">
        <f>#REF!</f>
        <v>#REF!</v>
      </c>
      <c r="C73" s="2">
        <f>E73*3+F73*1</f>
        <v>4</v>
      </c>
      <c r="D73" s="2">
        <f>SUM(E73:G73)</f>
        <v>3</v>
      </c>
      <c r="E73" s="2">
        <f>(IF(C79&gt;D79,1,0))+(IF(D80&gt;C80,1,0))+(IF(C83&gt;D83,1,0))</f>
        <v>1</v>
      </c>
      <c r="F73" s="2">
        <f>(IF(ISBLANK(C79),0,IF(C79=D79,1,0)))+(IF(ISBLANK(C80),0,IF(C80=D80,1,0))+(IF(ISBLANK(C83),0,IF(C83=D83,1,0))))</f>
        <v>1</v>
      </c>
      <c r="G73" s="2">
        <f>(IF(C79&lt;D79,1,0))+(IF(D80&lt;C80,1,0))+(IF(C83&lt;D83,1,0))</f>
        <v>1</v>
      </c>
      <c r="H73" s="2">
        <f>C79+D80+C83</f>
        <v>5</v>
      </c>
      <c r="I73" s="2">
        <f>D79+C80+D83</f>
        <v>5</v>
      </c>
      <c r="J73" s="2">
        <f>H73-I73</f>
        <v>0</v>
      </c>
      <c r="L73" t="s">
        <v>16</v>
      </c>
      <c r="M73" s="3" t="s">
        <v>114</v>
      </c>
    </row>
    <row r="74" spans="1:13" x14ac:dyDescent="0.25">
      <c r="A74" s="21" t="s">
        <v>73</v>
      </c>
      <c r="B74" s="22" t="e">
        <f>#REF!</f>
        <v>#REF!</v>
      </c>
      <c r="C74" s="2">
        <f>E74*3+F74*1</f>
        <v>6</v>
      </c>
      <c r="D74" s="2">
        <f>SUM(E74:G74)</f>
        <v>3</v>
      </c>
      <c r="E74" s="2">
        <f>(IF(D78&gt;C78,1,0))+(IF(C81&gt;D81,1,0))+(IF(D83&gt;C83,1,0))</f>
        <v>2</v>
      </c>
      <c r="F74" s="2">
        <f>(IF(ISBLANK(C78),0,IF(C78=D78,1,0)))+(IF(ISBLANK(C81),0,IF(C81=D81,1,0))+(IF(ISBLANK(C83),0,IF(C83=D83,1,0))))</f>
        <v>0</v>
      </c>
      <c r="G74" s="2">
        <f>(IF(D78&lt;C78,1,0))+(IF(C81&lt;D81,1,0))+(IF(D83&lt;C83,1,0))</f>
        <v>1</v>
      </c>
      <c r="H74" s="2">
        <f>D78+C81+D83</f>
        <v>6</v>
      </c>
      <c r="I74" s="2">
        <f>C78+D81+C83</f>
        <v>5</v>
      </c>
      <c r="J74" s="2">
        <f>H74-I74</f>
        <v>1</v>
      </c>
      <c r="L74" t="s">
        <v>1</v>
      </c>
      <c r="M74" s="3" t="s">
        <v>115</v>
      </c>
    </row>
    <row r="75" spans="1:13" x14ac:dyDescent="0.25">
      <c r="A75" s="21" t="s">
        <v>78</v>
      </c>
      <c r="B75" s="22" t="e">
        <f>#REF!</f>
        <v>#REF!</v>
      </c>
      <c r="C75" s="2">
        <f>E75*3+F75*1</f>
        <v>1</v>
      </c>
      <c r="D75" s="2">
        <f>SUM(E75:G75)</f>
        <v>3</v>
      </c>
      <c r="E75" s="2">
        <f>(IF(D79&gt;C79,1,0))+(IF(D81&gt;C81,1,0))+(IF(D82&gt;C82,1,0))</f>
        <v>0</v>
      </c>
      <c r="F75" s="2">
        <f>(IF(ISBLANK(C79),0,IF(C79=D79,1,0)))+(IF(ISBLANK(C82),0,IF(C82=D82,1,0))+(IF(ISBLANK(C81),0,IF(C81=D81,1,0))))</f>
        <v>1</v>
      </c>
      <c r="G75" s="2">
        <f>(IF(D79&lt;C79,1,0))+(IF(D81&lt;C81,1,0))+(IF(D82&lt;C82,1))</f>
        <v>2</v>
      </c>
      <c r="H75" s="2">
        <f>D79+D81+D82</f>
        <v>3</v>
      </c>
      <c r="I75" s="2">
        <f>C79+C81+C82</f>
        <v>8</v>
      </c>
      <c r="J75" s="2">
        <f>H75-I75</f>
        <v>-5</v>
      </c>
      <c r="L75" t="s">
        <v>7</v>
      </c>
      <c r="M75" s="3" t="s">
        <v>116</v>
      </c>
    </row>
    <row r="78" spans="1:13" x14ac:dyDescent="0.25">
      <c r="A78" s="6" t="str">
        <f>A72</f>
        <v>Biella</v>
      </c>
      <c r="B78" s="6" t="str">
        <f>A74</f>
        <v>DLF Gorizia</v>
      </c>
      <c r="C78" s="2">
        <v>3</v>
      </c>
      <c r="D78" s="2">
        <v>1</v>
      </c>
    </row>
    <row r="79" spans="1:13" x14ac:dyDescent="0.25">
      <c r="A79" s="6" t="str">
        <f>A73</f>
        <v>Firenze CS</v>
      </c>
      <c r="B79" s="6" t="str">
        <f>A75</f>
        <v>Versilia 2000 "B"</v>
      </c>
      <c r="C79" s="2">
        <v>2</v>
      </c>
      <c r="D79" s="2">
        <v>2</v>
      </c>
    </row>
    <row r="80" spans="1:13" x14ac:dyDescent="0.25">
      <c r="A80" s="6" t="str">
        <f>A72</f>
        <v>Biella</v>
      </c>
      <c r="B80" s="6" t="str">
        <f>A73</f>
        <v>Firenze CS</v>
      </c>
      <c r="C80" s="2">
        <v>1</v>
      </c>
      <c r="D80" s="2">
        <v>2</v>
      </c>
    </row>
    <row r="81" spans="1:15" x14ac:dyDescent="0.25">
      <c r="A81" s="6" t="str">
        <f>A74</f>
        <v>DLF Gorizia</v>
      </c>
      <c r="B81" s="6" t="str">
        <f>A75</f>
        <v>Versilia 2000 "B"</v>
      </c>
      <c r="C81" s="2">
        <v>3</v>
      </c>
      <c r="D81" s="2">
        <v>1</v>
      </c>
    </row>
    <row r="82" spans="1:15" x14ac:dyDescent="0.25">
      <c r="A82" s="6" t="str">
        <f>A72</f>
        <v>Biella</v>
      </c>
      <c r="B82" s="6" t="str">
        <f>A75</f>
        <v>Versilia 2000 "B"</v>
      </c>
      <c r="C82" s="2">
        <v>3</v>
      </c>
      <c r="D82" s="2">
        <v>0</v>
      </c>
    </row>
    <row r="83" spans="1:15" x14ac:dyDescent="0.25">
      <c r="A83" s="6" t="str">
        <f>A73</f>
        <v>Firenze CS</v>
      </c>
      <c r="B83" s="6" t="str">
        <f>A74</f>
        <v>DLF Gorizia</v>
      </c>
      <c r="C83" s="2">
        <v>1</v>
      </c>
      <c r="D83" s="2">
        <v>2</v>
      </c>
    </row>
    <row r="88" spans="1:15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</row>
    <row r="89" spans="1:15" x14ac:dyDescent="0.25">
      <c r="A89" s="5" t="s">
        <v>0</v>
      </c>
      <c r="B89" s="5" t="s">
        <v>42</v>
      </c>
      <c r="C89" s="24" t="s">
        <v>42</v>
      </c>
      <c r="D89" s="24"/>
      <c r="E89" s="24"/>
      <c r="F89" s="5" t="s">
        <v>52</v>
      </c>
      <c r="G89" s="5" t="s">
        <v>52</v>
      </c>
      <c r="H89" s="24" t="s">
        <v>44</v>
      </c>
      <c r="I89" s="24"/>
      <c r="J89" s="24"/>
      <c r="K89" s="8" t="s">
        <v>45</v>
      </c>
    </row>
    <row r="90" spans="1:15" x14ac:dyDescent="0.25">
      <c r="A90" s="2">
        <v>1</v>
      </c>
      <c r="B90" s="2" t="str">
        <f>VLOOKUP(N90,$L$2:$M$85,2,0)</f>
        <v>modena</v>
      </c>
      <c r="C90" s="25" t="str">
        <f>VLOOKUP(O90,$L$2:$M$85,2,0)</f>
        <v>versilia</v>
      </c>
      <c r="D90" s="25"/>
      <c r="E90" s="25"/>
      <c r="F90" s="2">
        <v>1</v>
      </c>
      <c r="G90" s="2">
        <v>0</v>
      </c>
      <c r="H90" s="26" t="s">
        <v>110</v>
      </c>
      <c r="I90" s="26"/>
      <c r="J90" s="26"/>
      <c r="K90" s="9" t="s">
        <v>54</v>
      </c>
      <c r="N90" t="s">
        <v>14</v>
      </c>
      <c r="O90" t="s">
        <v>11</v>
      </c>
    </row>
    <row r="91" spans="1:15" x14ac:dyDescent="0.25">
      <c r="A91" s="2">
        <v>2</v>
      </c>
      <c r="B91" s="2" t="str">
        <f>VLOOKUP(N91,$L$2:$M$85,2,0)</f>
        <v>cremona</v>
      </c>
      <c r="C91" s="25" t="str">
        <f>VLOOKUP(O91,$L$2:$M$85,2,0)</f>
        <v>gorizia</v>
      </c>
      <c r="D91" s="25"/>
      <c r="E91" s="25"/>
      <c r="F91" s="2">
        <v>2</v>
      </c>
      <c r="G91" s="2">
        <v>2</v>
      </c>
      <c r="H91" s="26" t="s">
        <v>113</v>
      </c>
      <c r="I91" s="26"/>
      <c r="J91" s="26"/>
      <c r="K91" s="9" t="s">
        <v>55</v>
      </c>
      <c r="N91" t="s">
        <v>13</v>
      </c>
      <c r="O91" t="s">
        <v>16</v>
      </c>
    </row>
    <row r="92" spans="1:15" x14ac:dyDescent="0.25">
      <c r="A92" s="23" t="s">
        <v>46</v>
      </c>
      <c r="B92" s="23"/>
      <c r="C92" s="23"/>
      <c r="D92" s="23"/>
      <c r="E92" s="23"/>
      <c r="F92" s="23"/>
      <c r="G92" s="23"/>
      <c r="H92" s="23"/>
      <c r="I92" s="23"/>
      <c r="J92" s="23"/>
      <c r="K92" s="23"/>
    </row>
    <row r="93" spans="1:15" x14ac:dyDescent="0.25">
      <c r="A93" s="5" t="s">
        <v>0</v>
      </c>
      <c r="B93" s="5" t="s">
        <v>42</v>
      </c>
      <c r="C93" s="24" t="s">
        <v>42</v>
      </c>
      <c r="D93" s="24"/>
      <c r="E93" s="24"/>
      <c r="F93" s="5" t="s">
        <v>52</v>
      </c>
      <c r="G93" s="5" t="s">
        <v>52</v>
      </c>
      <c r="H93" s="24" t="s">
        <v>44</v>
      </c>
      <c r="I93" s="24"/>
      <c r="J93" s="24"/>
      <c r="K93" s="8" t="s">
        <v>45</v>
      </c>
    </row>
    <row r="94" spans="1:15" x14ac:dyDescent="0.25">
      <c r="A94" s="2">
        <v>1</v>
      </c>
      <c r="B94" s="2" t="str">
        <f>VLOOKUP(N94,$L$2:$M$85,2,0)</f>
        <v>ferrara</v>
      </c>
      <c r="C94" s="25" t="str">
        <f>IF(F90&gt;G90,B90,C90)</f>
        <v>modena</v>
      </c>
      <c r="D94" s="25"/>
      <c r="E94" s="25"/>
      <c r="F94" s="2">
        <v>0</v>
      </c>
      <c r="G94" s="2">
        <v>2</v>
      </c>
      <c r="H94" s="26" t="s">
        <v>111</v>
      </c>
      <c r="I94" s="26"/>
      <c r="J94" s="26"/>
      <c r="K94" s="9" t="s">
        <v>22</v>
      </c>
      <c r="N94" t="s">
        <v>9</v>
      </c>
      <c r="O94" t="s">
        <v>54</v>
      </c>
    </row>
    <row r="95" spans="1:15" x14ac:dyDescent="0.25">
      <c r="A95" s="2">
        <v>2</v>
      </c>
      <c r="B95" s="2" t="str">
        <f>VLOOKUP(N95,$L$2:$M$85,2,0)</f>
        <v>biella</v>
      </c>
      <c r="C95" s="25" t="str">
        <f>VLOOKUP(O95,$L$2:$M$85,2,0)</f>
        <v>mestre</v>
      </c>
      <c r="D95" s="25"/>
      <c r="E95" s="25"/>
      <c r="F95" s="2">
        <v>0</v>
      </c>
      <c r="G95" s="2">
        <v>3</v>
      </c>
      <c r="H95" s="26" t="s">
        <v>104</v>
      </c>
      <c r="I95" s="26"/>
      <c r="J95" s="26"/>
      <c r="K95" s="9" t="s">
        <v>23</v>
      </c>
      <c r="N95" t="s">
        <v>10</v>
      </c>
      <c r="O95" t="s">
        <v>15</v>
      </c>
    </row>
    <row r="96" spans="1:15" x14ac:dyDescent="0.25">
      <c r="A96" s="2">
        <v>3</v>
      </c>
      <c r="B96" s="2" t="str">
        <f>VLOOKUP(N96,$L$2:$M$85,2,0)</f>
        <v>brescia</v>
      </c>
      <c r="C96" s="25" t="str">
        <f>VLOOKUP(O96,$L$2:$M$85,2,0)</f>
        <v>carpi</v>
      </c>
      <c r="D96" s="25"/>
      <c r="E96" s="25"/>
      <c r="F96" s="2">
        <v>3</v>
      </c>
      <c r="G96" s="2">
        <v>0</v>
      </c>
      <c r="H96" s="26" t="s">
        <v>106</v>
      </c>
      <c r="I96" s="26"/>
      <c r="J96" s="26"/>
      <c r="K96" s="9" t="s">
        <v>24</v>
      </c>
      <c r="N96" t="s">
        <v>12</v>
      </c>
      <c r="O96" t="s">
        <v>17</v>
      </c>
    </row>
    <row r="97" spans="1:15" x14ac:dyDescent="0.25">
      <c r="A97" s="2">
        <v>4</v>
      </c>
      <c r="B97" s="2" t="s">
        <v>114</v>
      </c>
      <c r="C97" s="25" t="str">
        <f>VLOOKUP(O97,$L$2:$M$85,2,0)</f>
        <v>stella artois</v>
      </c>
      <c r="D97" s="25"/>
      <c r="E97" s="25"/>
      <c r="F97" s="2">
        <v>0</v>
      </c>
      <c r="G97" s="2">
        <v>3</v>
      </c>
      <c r="H97" s="26" t="s">
        <v>112</v>
      </c>
      <c r="I97" s="26"/>
      <c r="J97" s="26"/>
      <c r="K97" s="9" t="s">
        <v>25</v>
      </c>
      <c r="N97" t="s">
        <v>55</v>
      </c>
      <c r="O97" t="s">
        <v>18</v>
      </c>
    </row>
    <row r="98" spans="1:15" x14ac:dyDescent="0.25">
      <c r="A98" s="23" t="s">
        <v>47</v>
      </c>
      <c r="B98" s="23"/>
      <c r="C98" s="23"/>
      <c r="D98" s="23"/>
      <c r="E98" s="23"/>
      <c r="F98" s="23"/>
      <c r="G98" s="23"/>
      <c r="H98" s="23"/>
      <c r="I98" s="23"/>
      <c r="J98" s="23"/>
      <c r="K98" s="23"/>
    </row>
    <row r="99" spans="1:15" x14ac:dyDescent="0.25">
      <c r="A99" s="5" t="s">
        <v>0</v>
      </c>
      <c r="B99" s="5" t="s">
        <v>42</v>
      </c>
      <c r="C99" s="24" t="s">
        <v>42</v>
      </c>
      <c r="D99" s="24"/>
      <c r="E99" s="24"/>
      <c r="F99" s="5" t="s">
        <v>52</v>
      </c>
      <c r="G99" s="5" t="s">
        <v>52</v>
      </c>
      <c r="H99" s="24" t="s">
        <v>44</v>
      </c>
      <c r="I99" s="24"/>
      <c r="J99" s="24"/>
      <c r="K99" s="8" t="s">
        <v>45</v>
      </c>
    </row>
    <row r="100" spans="1:15" x14ac:dyDescent="0.25">
      <c r="A100" s="2">
        <v>1</v>
      </c>
      <c r="B100" s="2" t="str">
        <f>IF(F94&gt;G94,B94,C94)</f>
        <v>modena</v>
      </c>
      <c r="C100" s="25" t="str">
        <f>IF(F95&gt;G95,B95,C95)</f>
        <v>mestre</v>
      </c>
      <c r="D100" s="25"/>
      <c r="E100" s="25"/>
      <c r="F100" s="2">
        <v>1</v>
      </c>
      <c r="G100" s="2">
        <v>2</v>
      </c>
      <c r="H100" s="26" t="s">
        <v>107</v>
      </c>
      <c r="I100" s="26"/>
      <c r="J100" s="26"/>
      <c r="K100" s="9" t="s">
        <v>19</v>
      </c>
    </row>
    <row r="101" spans="1:15" x14ac:dyDescent="0.25">
      <c r="A101" s="2">
        <v>2</v>
      </c>
      <c r="B101" s="2" t="str">
        <f>IF(F96&gt;G96,B96,C96)</f>
        <v>brescia</v>
      </c>
      <c r="C101" s="25" t="str">
        <f>IF(F97&gt;G97,B97,C97)</f>
        <v>stella artois</v>
      </c>
      <c r="D101" s="25"/>
      <c r="E101" s="25"/>
      <c r="F101" s="2">
        <v>2</v>
      </c>
      <c r="G101" s="2">
        <v>1</v>
      </c>
      <c r="H101" s="26" t="s">
        <v>97</v>
      </c>
      <c r="I101" s="26"/>
      <c r="J101" s="26"/>
      <c r="K101" s="9" t="s">
        <v>30</v>
      </c>
    </row>
    <row r="102" spans="1:15" x14ac:dyDescent="0.25">
      <c r="A102" s="23" t="s">
        <v>48</v>
      </c>
      <c r="B102" s="23"/>
      <c r="C102" s="23"/>
      <c r="D102" s="23"/>
      <c r="E102" s="23"/>
      <c r="F102" s="23"/>
      <c r="G102" s="23"/>
      <c r="H102" s="23"/>
      <c r="I102" s="23"/>
      <c r="J102" s="23"/>
      <c r="K102" s="23"/>
    </row>
    <row r="103" spans="1:15" x14ac:dyDescent="0.25">
      <c r="A103" s="5" t="s">
        <v>0</v>
      </c>
      <c r="B103" s="5" t="s">
        <v>42</v>
      </c>
      <c r="C103" s="24" t="s">
        <v>42</v>
      </c>
      <c r="D103" s="24"/>
      <c r="E103" s="24"/>
      <c r="F103" s="5" t="s">
        <v>52</v>
      </c>
      <c r="G103" s="5" t="s">
        <v>52</v>
      </c>
      <c r="H103" s="24" t="s">
        <v>44</v>
      </c>
      <c r="I103" s="24"/>
      <c r="J103" s="24"/>
      <c r="K103" s="8"/>
    </row>
    <row r="104" spans="1:15" x14ac:dyDescent="0.25">
      <c r="A104" s="2">
        <v>1</v>
      </c>
      <c r="B104" s="2" t="str">
        <f>IF(F100&gt;G100,B100,C100)</f>
        <v>mestre</v>
      </c>
      <c r="C104" s="25" t="str">
        <f>IF(F101&gt;G101,B101,C101)</f>
        <v>brescia</v>
      </c>
      <c r="D104" s="25"/>
      <c r="E104" s="25"/>
      <c r="F104" s="2">
        <v>1</v>
      </c>
      <c r="G104" s="2">
        <v>2</v>
      </c>
      <c r="H104" s="26" t="s">
        <v>121</v>
      </c>
      <c r="I104" s="26"/>
      <c r="J104" s="26"/>
      <c r="K104" s="9"/>
    </row>
    <row r="105" spans="1:15" x14ac:dyDescent="0.25">
      <c r="A105" s="1"/>
      <c r="B105" s="1"/>
      <c r="K105" s="1"/>
    </row>
    <row r="106" spans="1:15" x14ac:dyDescent="0.25">
      <c r="A106" s="1"/>
      <c r="B106" s="1"/>
      <c r="K106" s="1"/>
    </row>
    <row r="107" spans="1:15" x14ac:dyDescent="0.25">
      <c r="A107" s="27" t="s">
        <v>56</v>
      </c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5" x14ac:dyDescent="0.25">
      <c r="A108" s="5" t="s">
        <v>0</v>
      </c>
      <c r="B108" s="5" t="s">
        <v>42</v>
      </c>
      <c r="C108" s="24" t="s">
        <v>42</v>
      </c>
      <c r="D108" s="24"/>
      <c r="E108" s="24"/>
      <c r="F108" s="5" t="s">
        <v>52</v>
      </c>
      <c r="G108" s="5" t="s">
        <v>52</v>
      </c>
      <c r="H108" s="24" t="s">
        <v>44</v>
      </c>
      <c r="I108" s="24"/>
      <c r="J108" s="24"/>
      <c r="K108" s="8" t="s">
        <v>45</v>
      </c>
    </row>
    <row r="109" spans="1:15" x14ac:dyDescent="0.25">
      <c r="A109" s="2">
        <v>1</v>
      </c>
      <c r="B109" s="2" t="str">
        <f>VLOOKUP(N109,$L$2:$M$85,2,0)</f>
        <v>labronica</v>
      </c>
      <c r="C109" s="25" t="str">
        <f>VLOOKUP(O109,$L$2:$M$85,2,0)</f>
        <v>viareggio</v>
      </c>
      <c r="D109" s="25"/>
      <c r="E109" s="25"/>
      <c r="F109" s="2">
        <v>2</v>
      </c>
      <c r="G109" s="2">
        <v>1</v>
      </c>
      <c r="H109" s="26" t="s">
        <v>115</v>
      </c>
      <c r="I109" s="26"/>
      <c r="J109" s="26"/>
      <c r="K109" s="9" t="s">
        <v>57</v>
      </c>
      <c r="N109" t="s">
        <v>5</v>
      </c>
      <c r="O109" t="s">
        <v>2</v>
      </c>
    </row>
    <row r="110" spans="1:15" x14ac:dyDescent="0.25">
      <c r="A110" s="2">
        <v>2</v>
      </c>
      <c r="B110" s="2" t="str">
        <f>VLOOKUP(N110,$L$2:$M$85,2,0)</f>
        <v>trento</v>
      </c>
      <c r="C110" s="25" t="str">
        <f>VLOOKUP(O110,$L$2:$M$85,2,0)</f>
        <v>versilia b</v>
      </c>
      <c r="D110" s="25"/>
      <c r="E110" s="25"/>
      <c r="F110" s="2">
        <v>2</v>
      </c>
      <c r="G110" s="2" t="s">
        <v>117</v>
      </c>
      <c r="H110" s="26" t="s">
        <v>101</v>
      </c>
      <c r="I110" s="26"/>
      <c r="J110" s="26"/>
      <c r="K110" s="9" t="s">
        <v>58</v>
      </c>
      <c r="N110" t="s">
        <v>4</v>
      </c>
      <c r="O110" t="s">
        <v>7</v>
      </c>
    </row>
    <row r="111" spans="1:15" x14ac:dyDescent="0.25">
      <c r="A111" s="27" t="s">
        <v>49</v>
      </c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5" x14ac:dyDescent="0.25">
      <c r="A112" s="5" t="s">
        <v>0</v>
      </c>
      <c r="B112" s="5" t="s">
        <v>42</v>
      </c>
      <c r="C112" s="24" t="s">
        <v>42</v>
      </c>
      <c r="D112" s="24"/>
      <c r="E112" s="24"/>
      <c r="F112" s="5" t="s">
        <v>52</v>
      </c>
      <c r="G112" s="5" t="s">
        <v>52</v>
      </c>
      <c r="H112" s="24" t="s">
        <v>44</v>
      </c>
      <c r="I112" s="24"/>
      <c r="J112" s="24"/>
      <c r="K112" s="8" t="s">
        <v>45</v>
      </c>
    </row>
    <row r="113" spans="1:15" x14ac:dyDescent="0.25">
      <c r="A113" s="2">
        <v>5</v>
      </c>
      <c r="B113" s="2" t="str">
        <f>VLOOKUP(N113,$L$2:$M$85,2,0)</f>
        <v>torino 2009</v>
      </c>
      <c r="C113" s="25" t="str">
        <f>IF(F109&gt;G109,B109,C109)</f>
        <v>labronica</v>
      </c>
      <c r="D113" s="25"/>
      <c r="E113" s="25"/>
      <c r="F113" s="2">
        <v>2</v>
      </c>
      <c r="G113" s="2">
        <v>1</v>
      </c>
      <c r="H113" s="26" t="s">
        <v>114</v>
      </c>
      <c r="I113" s="26"/>
      <c r="J113" s="26"/>
      <c r="K113" s="9" t="s">
        <v>26</v>
      </c>
      <c r="N113" t="s">
        <v>21</v>
      </c>
      <c r="O113" t="s">
        <v>57</v>
      </c>
    </row>
    <row r="114" spans="1:15" x14ac:dyDescent="0.25">
      <c r="A114" s="2">
        <v>6</v>
      </c>
      <c r="B114" s="2" t="str">
        <f>VLOOKUP(N114,$L$2:$M$85,2,0)</f>
        <v>firenze</v>
      </c>
      <c r="C114" s="28" t="str">
        <f>VLOOKUP(O114,$L$2:$M$85,2,0)</f>
        <v>fiorenza</v>
      </c>
      <c r="D114" s="29"/>
      <c r="E114" s="30"/>
      <c r="F114" s="2" t="s">
        <v>120</v>
      </c>
      <c r="G114" s="2">
        <v>2</v>
      </c>
      <c r="H114" s="26" t="s">
        <v>119</v>
      </c>
      <c r="I114" s="26"/>
      <c r="J114" s="26"/>
      <c r="K114" s="9" t="s">
        <v>27</v>
      </c>
      <c r="N114" t="s">
        <v>1</v>
      </c>
      <c r="O114" t="s">
        <v>6</v>
      </c>
    </row>
    <row r="115" spans="1:15" x14ac:dyDescent="0.25">
      <c r="A115" s="2">
        <v>7</v>
      </c>
      <c r="B115" s="2" t="str">
        <f>VLOOKUP(N115,$L$2:$M$85,2,0)</f>
        <v xml:space="preserve">livorno </v>
      </c>
      <c r="C115" s="28" t="str">
        <f>VLOOKUP(O115,$L$2:$M$85,2,0)</f>
        <v>f.lli bari</v>
      </c>
      <c r="D115" s="29"/>
      <c r="E115" s="30"/>
      <c r="F115" s="2">
        <v>4</v>
      </c>
      <c r="G115" s="2">
        <v>0</v>
      </c>
      <c r="H115" s="26" t="e">
        <f>IF(#REF!&lt;#REF!,#REF!,#REF!)</f>
        <v>#REF!</v>
      </c>
      <c r="I115" s="26"/>
      <c r="J115" s="26"/>
      <c r="K115" s="9" t="s">
        <v>28</v>
      </c>
      <c r="N115" t="s">
        <v>3</v>
      </c>
      <c r="O115" t="s">
        <v>8</v>
      </c>
    </row>
    <row r="116" spans="1:15" x14ac:dyDescent="0.25">
      <c r="A116" s="2">
        <v>8</v>
      </c>
      <c r="B116" s="2" t="s">
        <v>118</v>
      </c>
      <c r="C116" s="28" t="str">
        <f>VLOOKUP(O116,$L$2:$M$85,2,0)</f>
        <v>treviso</v>
      </c>
      <c r="D116" s="29"/>
      <c r="E116" s="30"/>
      <c r="F116" s="2">
        <v>0</v>
      </c>
      <c r="G116" s="2">
        <v>4</v>
      </c>
      <c r="H116" s="26" t="s">
        <v>113</v>
      </c>
      <c r="I116" s="26"/>
      <c r="J116" s="26"/>
      <c r="K116" s="9" t="s">
        <v>29</v>
      </c>
      <c r="N116" t="s">
        <v>58</v>
      </c>
      <c r="O116" t="s">
        <v>20</v>
      </c>
    </row>
    <row r="117" spans="1:15" x14ac:dyDescent="0.25">
      <c r="A117" s="27" t="s">
        <v>50</v>
      </c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5" x14ac:dyDescent="0.25">
      <c r="A118" s="5" t="s">
        <v>0</v>
      </c>
      <c r="B118" s="5" t="s">
        <v>42</v>
      </c>
      <c r="C118" s="24" t="s">
        <v>42</v>
      </c>
      <c r="D118" s="24"/>
      <c r="E118" s="24"/>
      <c r="F118" s="5" t="s">
        <v>52</v>
      </c>
      <c r="G118" s="5" t="s">
        <v>52</v>
      </c>
      <c r="H118" s="24" t="s">
        <v>44</v>
      </c>
      <c r="I118" s="24"/>
      <c r="J118" s="24"/>
      <c r="K118" s="8" t="s">
        <v>45</v>
      </c>
    </row>
    <row r="119" spans="1:15" x14ac:dyDescent="0.25">
      <c r="A119" s="2">
        <v>3</v>
      </c>
      <c r="B119" s="2" t="str">
        <f>IF(F113&gt;G113,B113,C113)</f>
        <v>torino 2009</v>
      </c>
      <c r="C119" s="25" t="s">
        <v>115</v>
      </c>
      <c r="D119" s="25"/>
      <c r="E119" s="25"/>
      <c r="F119" s="2">
        <v>1</v>
      </c>
      <c r="G119" s="2">
        <v>2</v>
      </c>
      <c r="H119" s="26" t="s">
        <v>102</v>
      </c>
      <c r="I119" s="26"/>
      <c r="J119" s="26"/>
      <c r="K119" s="9" t="s">
        <v>31</v>
      </c>
    </row>
    <row r="120" spans="1:15" x14ac:dyDescent="0.25">
      <c r="A120" s="2">
        <v>4</v>
      </c>
      <c r="B120" s="2" t="str">
        <f>IF(F115&gt;G115,B115,C115)</f>
        <v xml:space="preserve">livorno </v>
      </c>
      <c r="C120" s="25" t="str">
        <f>IF(F116&gt;G116,B116,C116)</f>
        <v>treviso</v>
      </c>
      <c r="D120" s="25"/>
      <c r="E120" s="25"/>
      <c r="F120" s="2" t="s">
        <v>122</v>
      </c>
      <c r="G120" s="2">
        <v>2</v>
      </c>
      <c r="H120" s="26" t="s">
        <v>98</v>
      </c>
      <c r="I120" s="26"/>
      <c r="J120" s="26"/>
      <c r="K120" s="9" t="s">
        <v>32</v>
      </c>
    </row>
    <row r="121" spans="1:15" x14ac:dyDescent="0.25">
      <c r="A121" s="27" t="s">
        <v>51</v>
      </c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5" x14ac:dyDescent="0.25">
      <c r="A122" s="5" t="s">
        <v>0</v>
      </c>
      <c r="B122" s="5" t="s">
        <v>42</v>
      </c>
      <c r="C122" s="24" t="s">
        <v>42</v>
      </c>
      <c r="D122" s="24"/>
      <c r="E122" s="24"/>
      <c r="F122" s="5" t="s">
        <v>52</v>
      </c>
      <c r="G122" s="5" t="s">
        <v>52</v>
      </c>
      <c r="H122" s="24" t="s">
        <v>44</v>
      </c>
      <c r="I122" s="24"/>
      <c r="J122" s="24"/>
      <c r="K122" s="8"/>
    </row>
    <row r="123" spans="1:15" x14ac:dyDescent="0.25">
      <c r="A123" s="2">
        <v>2</v>
      </c>
      <c r="B123" s="10" t="str">
        <f>IF(F119&gt;G119,B119,C119)</f>
        <v>firenze</v>
      </c>
      <c r="C123" s="25" t="str">
        <f>IF(F120&gt;G120,B120,C120)</f>
        <v xml:space="preserve">livorno </v>
      </c>
      <c r="D123" s="25"/>
      <c r="E123" s="25"/>
      <c r="F123" s="2">
        <v>1</v>
      </c>
      <c r="G123" s="2">
        <v>2</v>
      </c>
      <c r="H123" s="26" t="s">
        <v>101</v>
      </c>
      <c r="I123" s="26"/>
      <c r="J123" s="26"/>
      <c r="K123" s="9"/>
    </row>
    <row r="124" spans="1:15" x14ac:dyDescent="0.25">
      <c r="A124" s="1"/>
      <c r="B124" s="1"/>
      <c r="K124" s="1"/>
    </row>
    <row r="125" spans="1:15" x14ac:dyDescent="0.25">
      <c r="A125" s="1"/>
      <c r="B125" s="1"/>
      <c r="K125" s="1"/>
    </row>
    <row r="126" spans="1:15" x14ac:dyDescent="0.25">
      <c r="A126" s="1"/>
      <c r="B126" s="1"/>
      <c r="K126" s="1"/>
    </row>
    <row r="127" spans="1:15" x14ac:dyDescent="0.25">
      <c r="A127" s="1"/>
      <c r="B127" s="1"/>
      <c r="K127" s="1"/>
    </row>
    <row r="128" spans="1:15" x14ac:dyDescent="0.25">
      <c r="A128" s="1"/>
      <c r="B128" s="1"/>
      <c r="K128" s="1"/>
    </row>
    <row r="129" spans="1:11" x14ac:dyDescent="0.25">
      <c r="A129" s="1"/>
      <c r="B129" s="1"/>
      <c r="K129" s="1"/>
    </row>
    <row r="130" spans="1:11" x14ac:dyDescent="0.25">
      <c r="A130" s="1"/>
      <c r="B130" s="1"/>
      <c r="K130" s="1"/>
    </row>
    <row r="131" spans="1:11" x14ac:dyDescent="0.25">
      <c r="A131" s="1"/>
      <c r="B131" s="1"/>
      <c r="K131" s="1"/>
    </row>
    <row r="132" spans="1:11" x14ac:dyDescent="0.25">
      <c r="A132" s="1"/>
      <c r="B132" s="1"/>
      <c r="K132" s="1"/>
    </row>
  </sheetData>
  <mergeCells count="85">
    <mergeCell ref="C123:E123"/>
    <mergeCell ref="H123:J123"/>
    <mergeCell ref="C120:E120"/>
    <mergeCell ref="C119:E119"/>
    <mergeCell ref="H119:J119"/>
    <mergeCell ref="H120:J120"/>
    <mergeCell ref="A121:K121"/>
    <mergeCell ref="C122:E122"/>
    <mergeCell ref="H122:J122"/>
    <mergeCell ref="C116:E116"/>
    <mergeCell ref="H116:J116"/>
    <mergeCell ref="A117:K117"/>
    <mergeCell ref="C118:E118"/>
    <mergeCell ref="H118:J118"/>
    <mergeCell ref="C114:E114"/>
    <mergeCell ref="H114:J114"/>
    <mergeCell ref="C115:E115"/>
    <mergeCell ref="H115:J115"/>
    <mergeCell ref="C110:E110"/>
    <mergeCell ref="H110:J110"/>
    <mergeCell ref="C113:E113"/>
    <mergeCell ref="H113:J113"/>
    <mergeCell ref="C112:E112"/>
    <mergeCell ref="H112:J112"/>
    <mergeCell ref="H99:J99"/>
    <mergeCell ref="C100:E100"/>
    <mergeCell ref="H100:J100"/>
    <mergeCell ref="C101:E101"/>
    <mergeCell ref="H101:J101"/>
    <mergeCell ref="C103:E103"/>
    <mergeCell ref="H103:J103"/>
    <mergeCell ref="A111:K111"/>
    <mergeCell ref="C104:E104"/>
    <mergeCell ref="H104:J104"/>
    <mergeCell ref="A107:K107"/>
    <mergeCell ref="C108:E108"/>
    <mergeCell ref="H108:J108"/>
    <mergeCell ref="C109:E109"/>
    <mergeCell ref="H109:J109"/>
    <mergeCell ref="A102:K102"/>
    <mergeCell ref="C91:E91"/>
    <mergeCell ref="H91:J91"/>
    <mergeCell ref="C94:E94"/>
    <mergeCell ref="H94:J94"/>
    <mergeCell ref="C95:E95"/>
    <mergeCell ref="H95:J95"/>
    <mergeCell ref="A92:K92"/>
    <mergeCell ref="C93:E93"/>
    <mergeCell ref="H93:J93"/>
    <mergeCell ref="C96:E96"/>
    <mergeCell ref="H96:J96"/>
    <mergeCell ref="C97:E97"/>
    <mergeCell ref="H97:J97"/>
    <mergeCell ref="A98:K98"/>
    <mergeCell ref="C99:E99"/>
    <mergeCell ref="A88:K88"/>
    <mergeCell ref="C89:E89"/>
    <mergeCell ref="H89:J89"/>
    <mergeCell ref="C90:E90"/>
    <mergeCell ref="H90:J90"/>
    <mergeCell ref="A3:B3"/>
    <mergeCell ref="A4:B4"/>
    <mergeCell ref="A5:B5"/>
    <mergeCell ref="A6:B6"/>
    <mergeCell ref="A7:B7"/>
    <mergeCell ref="A20:B20"/>
    <mergeCell ref="A21:B21"/>
    <mergeCell ref="A22:B22"/>
    <mergeCell ref="A23:B23"/>
    <mergeCell ref="A24:B24"/>
    <mergeCell ref="A37:B37"/>
    <mergeCell ref="A38:B38"/>
    <mergeCell ref="A39:B39"/>
    <mergeCell ref="A40:B40"/>
    <mergeCell ref="A41:B41"/>
    <mergeCell ref="A54:B54"/>
    <mergeCell ref="A55:B55"/>
    <mergeCell ref="A56:B56"/>
    <mergeCell ref="A57:B57"/>
    <mergeCell ref="A58:B58"/>
    <mergeCell ref="A71:B71"/>
    <mergeCell ref="A72:B72"/>
    <mergeCell ref="A73:B73"/>
    <mergeCell ref="A74:B74"/>
    <mergeCell ref="A75:B75"/>
  </mergeCells>
  <phoneticPr fontId="4" type="noConversion"/>
  <pageMargins left="0.51181102362204722" right="0.51181102362204722" top="0.74803149606299213" bottom="0.74803149606299213" header="0.31496062992125984" footer="0.31496062992125984"/>
  <pageSetup paperSize="9" scale="39" orientation="portrait" r:id="rId1"/>
  <rowBreaks count="3" manualBreakCount="3">
    <brk id="50" max="16383" man="1"/>
    <brk id="85" max="16383" man="1"/>
    <brk id="10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8"/>
  <sheetViews>
    <sheetView topLeftCell="A141" workbookViewId="0">
      <selection activeCell="I178" sqref="I178"/>
    </sheetView>
  </sheetViews>
  <sheetFormatPr defaultRowHeight="15" outlineLevelRow="1" x14ac:dyDescent="0.25"/>
  <cols>
    <col min="1" max="1" width="9.28515625" style="1" bestFit="1" customWidth="1"/>
    <col min="2" max="2" width="24.140625" bestFit="1" customWidth="1"/>
    <col min="3" max="3" width="24.140625" customWidth="1"/>
    <col min="4" max="4" width="4.7109375" customWidth="1"/>
    <col min="5" max="5" width="5.140625" customWidth="1"/>
    <col min="6" max="6" width="29" bestFit="1" customWidth="1"/>
    <col min="7" max="7" width="4.7109375" customWidth="1"/>
    <col min="9" max="9" width="9.28515625" bestFit="1" customWidth="1"/>
    <col min="10" max="10" width="24.140625" bestFit="1" customWidth="1"/>
    <col min="11" max="12" width="24.140625" customWidth="1"/>
  </cols>
  <sheetData>
    <row r="1" spans="1:6" ht="15.75" thickBot="1" x14ac:dyDescent="0.3">
      <c r="A1" s="31" t="s">
        <v>59</v>
      </c>
      <c r="B1" s="32"/>
      <c r="C1" s="32"/>
      <c r="D1" s="32"/>
      <c r="E1" s="32"/>
      <c r="F1" s="33"/>
    </row>
    <row r="2" spans="1:6" ht="15.75" thickBot="1" x14ac:dyDescent="0.3">
      <c r="A2" s="18" t="s">
        <v>85</v>
      </c>
      <c r="B2" s="12" t="str">
        <f>'20'!A27</f>
        <v>Stella Artois</v>
      </c>
      <c r="C2" s="12" t="str">
        <f>'20'!B27</f>
        <v>Hawks Treviso</v>
      </c>
      <c r="D2" s="12">
        <f>'20'!C27</f>
        <v>3</v>
      </c>
      <c r="E2" s="12">
        <f>'20'!D27</f>
        <v>0</v>
      </c>
      <c r="F2" s="12" t="str">
        <f>'20'!A55</f>
        <v>Serenissima Mestre</v>
      </c>
    </row>
    <row r="3" spans="1:6" ht="15.75" hidden="1" outlineLevel="1" thickBot="1" x14ac:dyDescent="0.3">
      <c r="A3" s="13">
        <v>1</v>
      </c>
      <c r="B3" s="4"/>
      <c r="C3" s="4"/>
      <c r="D3" s="4"/>
      <c r="E3" s="4"/>
      <c r="F3" s="14"/>
    </row>
    <row r="4" spans="1:6" ht="15.75" hidden="1" outlineLevel="1" thickBot="1" x14ac:dyDescent="0.3">
      <c r="A4" s="13">
        <v>2</v>
      </c>
      <c r="B4" s="4"/>
      <c r="C4" s="4"/>
      <c r="D4" s="4"/>
      <c r="E4" s="4"/>
      <c r="F4" s="14"/>
    </row>
    <row r="5" spans="1:6" ht="15.75" hidden="1" outlineLevel="1" thickBot="1" x14ac:dyDescent="0.3">
      <c r="A5" s="13">
        <v>3</v>
      </c>
      <c r="B5" s="4"/>
      <c r="C5" s="4"/>
      <c r="D5" s="4"/>
      <c r="E5" s="4"/>
      <c r="F5" s="14"/>
    </row>
    <row r="6" spans="1:6" ht="15.75" hidden="1" outlineLevel="1" thickBot="1" x14ac:dyDescent="0.3">
      <c r="A6" s="13">
        <v>4</v>
      </c>
      <c r="B6" s="4"/>
      <c r="C6" s="4"/>
      <c r="D6" s="4"/>
      <c r="E6" s="4"/>
      <c r="F6" s="14"/>
    </row>
    <row r="7" spans="1:6" ht="15.75" hidden="1" outlineLevel="1" thickBot="1" x14ac:dyDescent="0.3">
      <c r="A7" s="13"/>
      <c r="B7" s="4"/>
      <c r="C7" s="4"/>
      <c r="D7" s="4"/>
      <c r="E7" s="4"/>
      <c r="F7" s="14"/>
    </row>
    <row r="8" spans="1:6" ht="15.75" hidden="1" outlineLevel="1" thickBot="1" x14ac:dyDescent="0.3">
      <c r="A8" s="15"/>
      <c r="B8" s="16"/>
      <c r="C8" s="16"/>
      <c r="D8" s="16"/>
      <c r="E8" s="16"/>
      <c r="F8" s="17"/>
    </row>
    <row r="9" spans="1:6" ht="15.75" collapsed="1" thickBot="1" x14ac:dyDescent="0.3">
      <c r="A9" s="18" t="s">
        <v>86</v>
      </c>
      <c r="B9" s="12" t="str">
        <f>'20'!A10</f>
        <v>F.lli Bari</v>
      </c>
      <c r="C9" s="12" t="str">
        <f>'20'!B10</f>
        <v>Subbitogol Ferrara</v>
      </c>
      <c r="D9" s="12">
        <f>'20'!C10</f>
        <v>1</v>
      </c>
      <c r="E9" s="12">
        <f>'20'!D10</f>
        <v>3</v>
      </c>
      <c r="F9" s="12" t="str">
        <f>'20'!A56</f>
        <v>Stradivari Cremona</v>
      </c>
    </row>
    <row r="10" spans="1:6" ht="15.75" hidden="1" outlineLevel="1" thickBot="1" x14ac:dyDescent="0.3">
      <c r="A10" s="13">
        <v>5</v>
      </c>
      <c r="B10" s="4"/>
      <c r="C10" s="4"/>
      <c r="D10" s="4"/>
      <c r="E10" s="4"/>
      <c r="F10" s="14"/>
    </row>
    <row r="11" spans="1:6" ht="15.75" hidden="1" outlineLevel="1" thickBot="1" x14ac:dyDescent="0.3">
      <c r="A11" s="13">
        <v>6</v>
      </c>
      <c r="B11" s="4"/>
      <c r="C11" s="4"/>
      <c r="D11" s="4"/>
      <c r="E11" s="4"/>
      <c r="F11" s="14"/>
    </row>
    <row r="12" spans="1:6" ht="15.75" hidden="1" outlineLevel="1" thickBot="1" x14ac:dyDescent="0.3">
      <c r="A12" s="13">
        <v>7</v>
      </c>
      <c r="B12" s="4"/>
      <c r="C12" s="4"/>
      <c r="D12" s="4"/>
      <c r="E12" s="4"/>
      <c r="F12" s="14"/>
    </row>
    <row r="13" spans="1:6" ht="15.75" hidden="1" outlineLevel="1" thickBot="1" x14ac:dyDescent="0.3">
      <c r="A13" s="13">
        <v>8</v>
      </c>
      <c r="B13" s="4"/>
      <c r="C13" s="4"/>
      <c r="D13" s="4"/>
      <c r="E13" s="4"/>
      <c r="F13" s="14"/>
    </row>
    <row r="14" spans="1:6" ht="15.75" hidden="1" outlineLevel="1" thickBot="1" x14ac:dyDescent="0.3">
      <c r="A14" s="13"/>
      <c r="B14" s="4"/>
      <c r="C14" s="4"/>
      <c r="D14" s="4"/>
      <c r="E14" s="4"/>
      <c r="F14" s="14"/>
    </row>
    <row r="15" spans="1:6" ht="15.75" hidden="1" outlineLevel="1" thickBot="1" x14ac:dyDescent="0.3">
      <c r="A15" s="15"/>
      <c r="B15" s="16"/>
      <c r="C15" s="16"/>
      <c r="D15" s="16"/>
      <c r="E15" s="16"/>
      <c r="F15" s="17"/>
    </row>
    <row r="16" spans="1:6" ht="15.75" collapsed="1" thickBot="1" x14ac:dyDescent="0.3">
      <c r="A16" s="18" t="s">
        <v>87</v>
      </c>
      <c r="B16" s="12" t="str">
        <f>'20'!A44</f>
        <v>Leonessa Brescia</v>
      </c>
      <c r="C16" s="12" t="str">
        <f>'20'!B44</f>
        <v>Livorno T.S.</v>
      </c>
      <c r="D16" s="12">
        <f>'20'!C44</f>
        <v>3</v>
      </c>
      <c r="E16" s="12">
        <f>'20'!D44</f>
        <v>1</v>
      </c>
      <c r="F16" s="12" t="str">
        <f>'20'!A57</f>
        <v>Trento Subbuteo</v>
      </c>
    </row>
    <row r="17" spans="1:6" ht="15.75" hidden="1" outlineLevel="1" thickBot="1" x14ac:dyDescent="0.3">
      <c r="A17" s="13">
        <v>9</v>
      </c>
      <c r="B17" s="4"/>
      <c r="C17" s="4"/>
      <c r="D17" s="4"/>
      <c r="E17" s="4"/>
      <c r="F17" s="12" t="str">
        <f>'20'!A64</f>
        <v>Trento Subbuteo</v>
      </c>
    </row>
    <row r="18" spans="1:6" ht="15.75" hidden="1" outlineLevel="1" thickBot="1" x14ac:dyDescent="0.3">
      <c r="A18" s="13">
        <v>10</v>
      </c>
      <c r="B18" s="4"/>
      <c r="C18" s="4"/>
      <c r="D18" s="4"/>
      <c r="E18" s="4"/>
      <c r="F18" s="12" t="str">
        <f>'20'!A65</f>
        <v>Serenissima Mestre</v>
      </c>
    </row>
    <row r="19" spans="1:6" ht="15.75" hidden="1" outlineLevel="1" thickBot="1" x14ac:dyDescent="0.3">
      <c r="A19" s="13">
        <v>11</v>
      </c>
      <c r="B19" s="4"/>
      <c r="C19" s="4"/>
      <c r="D19" s="4"/>
      <c r="E19" s="4"/>
      <c r="F19" s="12" t="str">
        <f>'20'!A66</f>
        <v>Stradivari Cremona</v>
      </c>
    </row>
    <row r="20" spans="1:6" ht="15.75" hidden="1" outlineLevel="1" thickBot="1" x14ac:dyDescent="0.3">
      <c r="A20" s="13">
        <v>12</v>
      </c>
      <c r="B20" s="4"/>
      <c r="C20" s="4"/>
      <c r="D20" s="4"/>
      <c r="E20" s="4"/>
      <c r="F20" s="12">
        <f>'20'!A67</f>
        <v>0</v>
      </c>
    </row>
    <row r="21" spans="1:6" ht="15.75" hidden="1" outlineLevel="1" thickBot="1" x14ac:dyDescent="0.3">
      <c r="A21" s="13"/>
      <c r="B21" s="4"/>
      <c r="C21" s="4"/>
      <c r="D21" s="4"/>
      <c r="E21" s="4"/>
      <c r="F21" s="12">
        <f>'20'!A68</f>
        <v>0</v>
      </c>
    </row>
    <row r="22" spans="1:6" ht="15.75" hidden="1" outlineLevel="1" thickBot="1" x14ac:dyDescent="0.3">
      <c r="A22" s="15"/>
      <c r="B22" s="16"/>
      <c r="C22" s="16"/>
      <c r="D22" s="16"/>
      <c r="E22" s="16"/>
      <c r="F22" s="12" t="str">
        <f>'20'!A69</f>
        <v>GIRONE</v>
      </c>
    </row>
    <row r="23" spans="1:6" ht="15.75" collapsed="1" thickBot="1" x14ac:dyDescent="0.3">
      <c r="A23" s="18" t="s">
        <v>88</v>
      </c>
      <c r="B23" s="12" t="str">
        <f>'20'!A45</f>
        <v>Versilia 2000</v>
      </c>
      <c r="C23" s="12" t="str">
        <f>'20'!B45</f>
        <v>Seagulls Viareggio</v>
      </c>
      <c r="D23" s="12">
        <f>'20'!C45</f>
        <v>3</v>
      </c>
      <c r="E23" s="12">
        <f>'20'!D45</f>
        <v>0</v>
      </c>
      <c r="F23" s="12" t="s">
        <v>97</v>
      </c>
    </row>
    <row r="24" spans="1:6" hidden="1" outlineLevel="1" x14ac:dyDescent="0.25">
      <c r="A24" s="13">
        <v>13</v>
      </c>
      <c r="B24" s="4"/>
      <c r="C24" s="4"/>
      <c r="D24" s="4"/>
      <c r="E24" s="4"/>
      <c r="F24" s="14"/>
    </row>
    <row r="25" spans="1:6" hidden="1" outlineLevel="1" x14ac:dyDescent="0.25">
      <c r="A25" s="13">
        <v>14</v>
      </c>
      <c r="B25" s="4"/>
      <c r="C25" s="4"/>
      <c r="D25" s="4"/>
      <c r="E25" s="4"/>
      <c r="F25" s="14"/>
    </row>
    <row r="26" spans="1:6" hidden="1" outlineLevel="1" x14ac:dyDescent="0.25">
      <c r="A26" s="13">
        <v>15</v>
      </c>
      <c r="B26" s="4"/>
      <c r="C26" s="4"/>
      <c r="D26" s="4"/>
      <c r="E26" s="4"/>
      <c r="F26" s="14"/>
    </row>
    <row r="27" spans="1:6" hidden="1" outlineLevel="1" x14ac:dyDescent="0.25">
      <c r="A27" s="13">
        <v>16</v>
      </c>
      <c r="B27" s="4"/>
      <c r="C27" s="4"/>
      <c r="D27" s="4"/>
      <c r="E27" s="4"/>
      <c r="F27" s="14"/>
    </row>
    <row r="28" spans="1:6" hidden="1" outlineLevel="1" x14ac:dyDescent="0.25">
      <c r="A28" s="13"/>
      <c r="B28" s="4"/>
      <c r="C28" s="4"/>
      <c r="D28" s="4"/>
      <c r="E28" s="4"/>
      <c r="F28" s="14"/>
    </row>
    <row r="29" spans="1:6" ht="15.75" hidden="1" outlineLevel="1" thickBot="1" x14ac:dyDescent="0.3">
      <c r="A29" s="15"/>
      <c r="B29" s="16"/>
      <c r="C29" s="16"/>
      <c r="D29" s="16"/>
      <c r="E29" s="16"/>
      <c r="F29" s="17"/>
    </row>
    <row r="30" spans="1:6" collapsed="1" x14ac:dyDescent="0.25">
      <c r="A30" s="18" t="s">
        <v>89</v>
      </c>
      <c r="B30" s="12" t="str">
        <f>'20'!A28</f>
        <v>Subbuteisti Modena</v>
      </c>
      <c r="C30" s="12" t="str">
        <f>'20'!B28</f>
        <v>S.C. Labronico</v>
      </c>
      <c r="D30" s="12">
        <f>'20'!C28</f>
        <v>3</v>
      </c>
      <c r="E30" s="12">
        <f>'20'!D28</f>
        <v>1</v>
      </c>
      <c r="F30" s="12" t="s">
        <v>98</v>
      </c>
    </row>
    <row r="31" spans="1:6" hidden="1" outlineLevel="1" x14ac:dyDescent="0.25">
      <c r="A31" s="13">
        <v>17</v>
      </c>
      <c r="B31" s="4"/>
      <c r="C31" s="4"/>
      <c r="D31" s="4"/>
      <c r="E31" s="4"/>
      <c r="F31" s="14"/>
    </row>
    <row r="32" spans="1:6" hidden="1" outlineLevel="1" x14ac:dyDescent="0.25">
      <c r="A32" s="13">
        <v>18</v>
      </c>
      <c r="B32" s="4"/>
      <c r="C32" s="4"/>
      <c r="D32" s="4"/>
      <c r="E32" s="4"/>
      <c r="F32" s="14"/>
    </row>
    <row r="33" spans="1:6" hidden="1" outlineLevel="1" x14ac:dyDescent="0.25">
      <c r="A33" s="13">
        <v>19</v>
      </c>
      <c r="B33" s="4"/>
      <c r="C33" s="4"/>
      <c r="D33" s="4"/>
      <c r="E33" s="4"/>
      <c r="F33" s="14"/>
    </row>
    <row r="34" spans="1:6" hidden="1" outlineLevel="1" x14ac:dyDescent="0.25">
      <c r="A34" s="13">
        <v>20</v>
      </c>
      <c r="B34" s="4"/>
      <c r="C34" s="4"/>
      <c r="D34" s="4"/>
      <c r="E34" s="4"/>
      <c r="F34" s="14"/>
    </row>
    <row r="35" spans="1:6" hidden="1" outlineLevel="1" x14ac:dyDescent="0.25">
      <c r="A35" s="13"/>
      <c r="B35" s="4"/>
      <c r="C35" s="4"/>
      <c r="D35" s="4"/>
      <c r="E35" s="4"/>
      <c r="F35" s="14"/>
    </row>
    <row r="36" spans="1:6" ht="15.75" hidden="1" outlineLevel="1" thickBot="1" x14ac:dyDescent="0.3">
      <c r="A36" s="15"/>
      <c r="B36" s="16"/>
      <c r="C36" s="16"/>
      <c r="D36" s="16"/>
      <c r="E36" s="16"/>
      <c r="F36" s="17"/>
    </row>
    <row r="37" spans="1:6" ht="15.75" collapsed="1" thickBot="1" x14ac:dyDescent="0.3">
      <c r="A37" s="11"/>
    </row>
    <row r="38" spans="1:6" ht="15.75" thickBot="1" x14ac:dyDescent="0.3">
      <c r="A38" s="31" t="s">
        <v>80</v>
      </c>
      <c r="B38" s="32"/>
      <c r="C38" s="32"/>
      <c r="D38" s="32"/>
      <c r="E38" s="32"/>
      <c r="F38" s="33"/>
    </row>
    <row r="39" spans="1:6" ht="15.75" thickBot="1" x14ac:dyDescent="0.3">
      <c r="A39" s="18" t="s">
        <v>85</v>
      </c>
      <c r="B39" s="12" t="str">
        <f>'20'!A61</f>
        <v>Serenissima Mestre</v>
      </c>
      <c r="C39" s="12" t="str">
        <f>'20'!B61</f>
        <v>Trento Subbuteo</v>
      </c>
      <c r="D39" s="12">
        <f>'20'!C61</f>
        <v>3</v>
      </c>
      <c r="E39" s="12">
        <f>'20'!D61</f>
        <v>0</v>
      </c>
      <c r="F39" s="12" t="str">
        <f>'20'!A21</f>
        <v>Stella Artois</v>
      </c>
    </row>
    <row r="40" spans="1:6" hidden="1" outlineLevel="1" x14ac:dyDescent="0.25">
      <c r="A40" s="13">
        <v>1</v>
      </c>
      <c r="B40" s="4"/>
      <c r="C40" s="4"/>
      <c r="D40" s="4"/>
      <c r="E40" s="4"/>
      <c r="F40" s="14"/>
    </row>
    <row r="41" spans="1:6" hidden="1" outlineLevel="1" x14ac:dyDescent="0.25">
      <c r="A41" s="13">
        <v>2</v>
      </c>
      <c r="B41" s="4"/>
      <c r="C41" s="4"/>
      <c r="D41" s="4"/>
      <c r="E41" s="4"/>
      <c r="F41" s="14"/>
    </row>
    <row r="42" spans="1:6" hidden="1" outlineLevel="1" x14ac:dyDescent="0.25">
      <c r="A42" s="13">
        <v>3</v>
      </c>
      <c r="B42" s="4"/>
      <c r="C42" s="4"/>
      <c r="D42" s="4"/>
      <c r="E42" s="4"/>
      <c r="F42" s="14"/>
    </row>
    <row r="43" spans="1:6" hidden="1" outlineLevel="1" x14ac:dyDescent="0.25">
      <c r="A43" s="13">
        <v>4</v>
      </c>
      <c r="B43" s="4"/>
      <c r="C43" s="4"/>
      <c r="D43" s="4"/>
      <c r="E43" s="4"/>
      <c r="F43" s="14"/>
    </row>
    <row r="44" spans="1:6" hidden="1" outlineLevel="1" x14ac:dyDescent="0.25">
      <c r="A44" s="13"/>
      <c r="B44" s="4"/>
      <c r="C44" s="4"/>
      <c r="D44" s="4"/>
      <c r="E44" s="4"/>
      <c r="F44" s="14"/>
    </row>
    <row r="45" spans="1:6" ht="15.75" hidden="1" outlineLevel="1" thickBot="1" x14ac:dyDescent="0.3">
      <c r="A45" s="15"/>
      <c r="B45" s="16"/>
      <c r="C45" s="16"/>
      <c r="D45" s="16"/>
      <c r="E45" s="16"/>
      <c r="F45" s="17"/>
    </row>
    <row r="46" spans="1:6" ht="15.75" collapsed="1" thickBot="1" x14ac:dyDescent="0.3">
      <c r="A46" s="18" t="s">
        <v>86</v>
      </c>
      <c r="B46" s="12" t="str">
        <f>'20'!A62</f>
        <v>Stradivari Cremona</v>
      </c>
      <c r="C46" s="12" t="str">
        <f>'20'!B62</f>
        <v>TFC Fiorenza</v>
      </c>
      <c r="D46" s="12">
        <f>'20'!C62</f>
        <v>2</v>
      </c>
      <c r="E46" s="12">
        <f>'20'!D62</f>
        <v>1</v>
      </c>
      <c r="F46" s="12" t="str">
        <f>'20'!A22</f>
        <v>Subbuteisti Modena</v>
      </c>
    </row>
    <row r="47" spans="1:6" ht="15.75" hidden="1" outlineLevel="1" thickBot="1" x14ac:dyDescent="0.3">
      <c r="A47" s="13">
        <v>5</v>
      </c>
      <c r="B47" s="4"/>
      <c r="C47" s="4"/>
      <c r="D47" s="4"/>
      <c r="E47" s="4"/>
      <c r="F47" s="12" t="str">
        <f>'20'!A29</f>
        <v>Stella Artois</v>
      </c>
    </row>
    <row r="48" spans="1:6" ht="15.75" hidden="1" outlineLevel="1" thickBot="1" x14ac:dyDescent="0.3">
      <c r="A48" s="13">
        <v>6</v>
      </c>
      <c r="B48" s="4"/>
      <c r="C48" s="4"/>
      <c r="D48" s="4"/>
      <c r="E48" s="4"/>
      <c r="F48" s="12" t="str">
        <f>'20'!A30</f>
        <v>Hawks Treviso</v>
      </c>
    </row>
    <row r="49" spans="1:6" ht="15.75" hidden="1" outlineLevel="1" thickBot="1" x14ac:dyDescent="0.3">
      <c r="A49" s="13">
        <v>7</v>
      </c>
      <c r="B49" s="4"/>
      <c r="C49" s="4"/>
      <c r="D49" s="4"/>
      <c r="E49" s="4"/>
      <c r="F49" s="12" t="str">
        <f>'20'!A31</f>
        <v>Stella Artois</v>
      </c>
    </row>
    <row r="50" spans="1:6" ht="15.75" hidden="1" outlineLevel="1" thickBot="1" x14ac:dyDescent="0.3">
      <c r="A50" s="13">
        <v>8</v>
      </c>
      <c r="B50" s="4"/>
      <c r="C50" s="4"/>
      <c r="D50" s="4"/>
      <c r="E50" s="4"/>
      <c r="F50" s="12" t="str">
        <f>'20'!A32</f>
        <v>Subbuteisti Modena</v>
      </c>
    </row>
    <row r="51" spans="1:6" ht="15.75" hidden="1" outlineLevel="1" thickBot="1" x14ac:dyDescent="0.3">
      <c r="A51" s="13"/>
      <c r="B51" s="4"/>
      <c r="C51" s="4"/>
      <c r="D51" s="4"/>
      <c r="E51" s="4"/>
      <c r="F51" s="12">
        <f>'20'!A33</f>
        <v>0</v>
      </c>
    </row>
    <row r="52" spans="1:6" ht="15.75" hidden="1" outlineLevel="1" thickBot="1" x14ac:dyDescent="0.3">
      <c r="A52" s="15"/>
      <c r="B52" s="16"/>
      <c r="C52" s="16"/>
      <c r="D52" s="16"/>
      <c r="E52" s="16"/>
      <c r="F52" s="12">
        <f>'20'!A34</f>
        <v>0</v>
      </c>
    </row>
    <row r="53" spans="1:6" ht="15.75" collapsed="1" thickBot="1" x14ac:dyDescent="0.3">
      <c r="A53" s="18" t="s">
        <v>87</v>
      </c>
      <c r="B53" s="12" t="str">
        <f>'20'!A78</f>
        <v>Biella</v>
      </c>
      <c r="C53" s="12" t="str">
        <f>'20'!B78</f>
        <v>DLF Gorizia</v>
      </c>
      <c r="D53" s="12">
        <f>'20'!C78</f>
        <v>3</v>
      </c>
      <c r="E53" s="12">
        <f>'20'!D78</f>
        <v>1</v>
      </c>
      <c r="F53" s="12" t="str">
        <f>'20'!A23</f>
        <v>Hawks Treviso</v>
      </c>
    </row>
    <row r="54" spans="1:6" ht="15.75" hidden="1" outlineLevel="1" thickBot="1" x14ac:dyDescent="0.3">
      <c r="A54" s="13">
        <v>9</v>
      </c>
      <c r="B54" s="4"/>
      <c r="C54" s="4"/>
      <c r="D54" s="4"/>
      <c r="E54" s="4"/>
      <c r="F54" s="12">
        <f>'20'!A36</f>
        <v>0</v>
      </c>
    </row>
    <row r="55" spans="1:6" ht="15.75" hidden="1" outlineLevel="1" thickBot="1" x14ac:dyDescent="0.3">
      <c r="A55" s="13">
        <v>10</v>
      </c>
      <c r="B55" s="4"/>
      <c r="C55" s="4"/>
      <c r="D55" s="4"/>
      <c r="E55" s="4"/>
      <c r="F55" s="12" t="str">
        <f>'20'!A37</f>
        <v>Giocatore</v>
      </c>
    </row>
    <row r="56" spans="1:6" ht="15.75" hidden="1" outlineLevel="1" thickBot="1" x14ac:dyDescent="0.3">
      <c r="A56" s="13">
        <v>11</v>
      </c>
      <c r="B56" s="4"/>
      <c r="C56" s="4"/>
      <c r="D56" s="4"/>
      <c r="E56" s="4"/>
      <c r="F56" s="12" t="str">
        <f>'20'!A38</f>
        <v>Leonessa Brescia</v>
      </c>
    </row>
    <row r="57" spans="1:6" ht="15.75" hidden="1" outlineLevel="1" thickBot="1" x14ac:dyDescent="0.3">
      <c r="A57" s="13">
        <v>12</v>
      </c>
      <c r="B57" s="4"/>
      <c r="C57" s="4"/>
      <c r="D57" s="4"/>
      <c r="E57" s="4"/>
      <c r="F57" s="12" t="str">
        <f>'20'!A39</f>
        <v>Versilia 2000</v>
      </c>
    </row>
    <row r="58" spans="1:6" ht="15.75" hidden="1" outlineLevel="1" thickBot="1" x14ac:dyDescent="0.3">
      <c r="A58" s="13"/>
      <c r="B58" s="4"/>
      <c r="C58" s="4"/>
      <c r="D58" s="4"/>
      <c r="E58" s="4"/>
      <c r="F58" s="12" t="str">
        <f>'20'!A40</f>
        <v>Livorno T.S.</v>
      </c>
    </row>
    <row r="59" spans="1:6" ht="15.75" hidden="1" outlineLevel="1" thickBot="1" x14ac:dyDescent="0.3">
      <c r="A59" s="15"/>
      <c r="B59" s="16"/>
      <c r="C59" s="16"/>
      <c r="D59" s="16"/>
      <c r="E59" s="16"/>
      <c r="F59" s="12" t="str">
        <f>'20'!A41</f>
        <v>Seagulls Viareggio</v>
      </c>
    </row>
    <row r="60" spans="1:6" ht="15.75" collapsed="1" thickBot="1" x14ac:dyDescent="0.3">
      <c r="A60" s="18" t="s">
        <v>88</v>
      </c>
      <c r="B60" s="12" t="str">
        <f>'20'!A79</f>
        <v>Firenze CS</v>
      </c>
      <c r="C60" s="12" t="str">
        <f>'20'!B79</f>
        <v>Versilia 2000 "B"</v>
      </c>
      <c r="D60" s="12">
        <f>'20'!C79</f>
        <v>2</v>
      </c>
      <c r="E60" s="12">
        <f>'20'!D79</f>
        <v>2</v>
      </c>
      <c r="F60" s="12" t="str">
        <f>'20'!A4</f>
        <v>F.lli Bari</v>
      </c>
    </row>
    <row r="61" spans="1:6" hidden="1" outlineLevel="1" x14ac:dyDescent="0.25">
      <c r="A61" s="13">
        <v>13</v>
      </c>
      <c r="B61" s="4"/>
      <c r="C61" s="4"/>
      <c r="D61" s="4"/>
      <c r="E61" s="4"/>
      <c r="F61" s="14"/>
    </row>
    <row r="62" spans="1:6" hidden="1" outlineLevel="1" x14ac:dyDescent="0.25">
      <c r="A62" s="13">
        <v>14</v>
      </c>
      <c r="B62" s="4"/>
      <c r="C62" s="4"/>
      <c r="D62" s="4"/>
      <c r="E62" s="4"/>
      <c r="F62" s="14"/>
    </row>
    <row r="63" spans="1:6" hidden="1" outlineLevel="1" x14ac:dyDescent="0.25">
      <c r="A63" s="13">
        <v>15</v>
      </c>
      <c r="B63" s="4"/>
      <c r="C63" s="4"/>
      <c r="D63" s="4"/>
      <c r="E63" s="4"/>
      <c r="F63" s="14"/>
    </row>
    <row r="64" spans="1:6" hidden="1" outlineLevel="1" x14ac:dyDescent="0.25">
      <c r="A64" s="13">
        <v>16</v>
      </c>
      <c r="B64" s="4"/>
      <c r="C64" s="4"/>
      <c r="D64" s="4"/>
      <c r="E64" s="4"/>
      <c r="F64" s="14"/>
    </row>
    <row r="65" spans="1:6" hidden="1" outlineLevel="1" x14ac:dyDescent="0.25">
      <c r="A65" s="13"/>
      <c r="B65" s="4"/>
      <c r="C65" s="4"/>
      <c r="D65" s="4"/>
      <c r="E65" s="4"/>
      <c r="F65" s="14"/>
    </row>
    <row r="66" spans="1:6" ht="15.75" hidden="1" outlineLevel="1" thickBot="1" x14ac:dyDescent="0.3">
      <c r="A66" s="15"/>
      <c r="B66" s="16"/>
      <c r="C66" s="16"/>
      <c r="D66" s="16"/>
      <c r="E66" s="16"/>
      <c r="F66" s="17"/>
    </row>
    <row r="67" spans="1:6" collapsed="1" x14ac:dyDescent="0.25">
      <c r="A67" s="18" t="s">
        <v>89</v>
      </c>
      <c r="B67" s="12" t="str">
        <f>'20'!A11</f>
        <v>Torino 2009</v>
      </c>
      <c r="C67" s="12" t="str">
        <f>'20'!B11</f>
        <v>Subbuteisti Carpi</v>
      </c>
      <c r="D67" s="12">
        <f>'20'!C11</f>
        <v>2</v>
      </c>
      <c r="E67" s="12">
        <f>'20'!D11</f>
        <v>2</v>
      </c>
      <c r="F67" s="12" t="str">
        <f>'20'!A24</f>
        <v>S.C. Labronico</v>
      </c>
    </row>
    <row r="68" spans="1:6" hidden="1" outlineLevel="1" x14ac:dyDescent="0.25">
      <c r="A68" s="13">
        <v>17</v>
      </c>
      <c r="B68" s="4"/>
      <c r="C68" s="4"/>
      <c r="D68" s="4"/>
      <c r="E68" s="4"/>
      <c r="F68" s="14"/>
    </row>
    <row r="69" spans="1:6" hidden="1" outlineLevel="1" x14ac:dyDescent="0.25">
      <c r="A69" s="13">
        <v>18</v>
      </c>
      <c r="B69" s="4"/>
      <c r="C69" s="4"/>
      <c r="D69" s="4"/>
      <c r="E69" s="4"/>
      <c r="F69" s="14"/>
    </row>
    <row r="70" spans="1:6" hidden="1" outlineLevel="1" x14ac:dyDescent="0.25">
      <c r="A70" s="13">
        <v>19</v>
      </c>
      <c r="B70" s="4"/>
      <c r="C70" s="4"/>
      <c r="D70" s="4"/>
      <c r="E70" s="4"/>
      <c r="F70" s="14"/>
    </row>
    <row r="71" spans="1:6" hidden="1" outlineLevel="1" x14ac:dyDescent="0.25">
      <c r="A71" s="13">
        <v>20</v>
      </c>
      <c r="B71" s="4"/>
      <c r="C71" s="4"/>
      <c r="D71" s="4"/>
      <c r="E71" s="4"/>
      <c r="F71" s="14"/>
    </row>
    <row r="72" spans="1:6" hidden="1" outlineLevel="1" x14ac:dyDescent="0.25">
      <c r="A72" s="13"/>
      <c r="B72" s="4"/>
      <c r="C72" s="4"/>
      <c r="D72" s="4"/>
      <c r="E72" s="4"/>
      <c r="F72" s="14"/>
    </row>
    <row r="73" spans="1:6" ht="15.75" hidden="1" outlineLevel="1" thickBot="1" x14ac:dyDescent="0.3">
      <c r="A73" s="15"/>
      <c r="B73" s="16"/>
      <c r="C73" s="16"/>
      <c r="D73" s="16"/>
      <c r="E73" s="16"/>
      <c r="F73" s="17"/>
    </row>
    <row r="74" spans="1:6" ht="15.75" collapsed="1" thickBot="1" x14ac:dyDescent="0.3"/>
    <row r="75" spans="1:6" ht="15.75" thickBot="1" x14ac:dyDescent="0.3">
      <c r="A75" s="31" t="s">
        <v>81</v>
      </c>
      <c r="B75" s="32"/>
      <c r="C75" s="32"/>
      <c r="D75" s="32"/>
      <c r="E75" s="32"/>
      <c r="F75" s="33"/>
    </row>
    <row r="76" spans="1:6" ht="15.75" thickBot="1" x14ac:dyDescent="0.3">
      <c r="A76" s="18" t="s">
        <v>85</v>
      </c>
      <c r="B76" s="12" t="str">
        <f>'20'!A12</f>
        <v>F.lli Bari</v>
      </c>
      <c r="C76" s="12" t="str">
        <f>'20'!B12</f>
        <v>Torino 2009</v>
      </c>
      <c r="D76" s="12">
        <f>'20'!C12</f>
        <v>1</v>
      </c>
      <c r="E76" s="12">
        <f>'20'!D12</f>
        <v>2</v>
      </c>
      <c r="F76" s="12" t="str">
        <f>'20'!A72</f>
        <v>Biella</v>
      </c>
    </row>
    <row r="77" spans="1:6" hidden="1" outlineLevel="1" x14ac:dyDescent="0.25">
      <c r="A77" s="13">
        <v>1</v>
      </c>
      <c r="B77" s="4"/>
      <c r="C77" s="4"/>
      <c r="D77" s="4"/>
      <c r="E77" s="4"/>
      <c r="F77" s="14"/>
    </row>
    <row r="78" spans="1:6" hidden="1" outlineLevel="1" x14ac:dyDescent="0.25">
      <c r="A78" s="13">
        <v>2</v>
      </c>
      <c r="B78" s="4"/>
      <c r="C78" s="4"/>
      <c r="D78" s="4"/>
      <c r="E78" s="4"/>
      <c r="F78" s="14"/>
    </row>
    <row r="79" spans="1:6" hidden="1" outlineLevel="1" x14ac:dyDescent="0.25">
      <c r="A79" s="13">
        <v>3</v>
      </c>
      <c r="B79" s="4"/>
      <c r="C79" s="4"/>
      <c r="D79" s="4"/>
      <c r="E79" s="4"/>
      <c r="F79" s="14"/>
    </row>
    <row r="80" spans="1:6" hidden="1" outlineLevel="1" x14ac:dyDescent="0.25">
      <c r="A80" s="13">
        <v>4</v>
      </c>
      <c r="B80" s="4"/>
      <c r="C80" s="4"/>
      <c r="D80" s="4"/>
      <c r="E80" s="4"/>
      <c r="F80" s="14"/>
    </row>
    <row r="81" spans="1:6" hidden="1" outlineLevel="1" x14ac:dyDescent="0.25">
      <c r="A81" s="13"/>
      <c r="B81" s="4"/>
      <c r="C81" s="4"/>
      <c r="D81" s="4"/>
      <c r="E81" s="4"/>
      <c r="F81" s="14"/>
    </row>
    <row r="82" spans="1:6" ht="15.75" hidden="1" outlineLevel="1" thickBot="1" x14ac:dyDescent="0.3">
      <c r="A82" s="15"/>
      <c r="B82" s="16"/>
      <c r="C82" s="16"/>
      <c r="D82" s="16"/>
      <c r="E82" s="16"/>
      <c r="F82" s="17"/>
    </row>
    <row r="83" spans="1:6" ht="15.75" collapsed="1" thickBot="1" x14ac:dyDescent="0.3">
      <c r="A83" s="18" t="s">
        <v>86</v>
      </c>
      <c r="B83" s="12" t="str">
        <f>'20'!A30</f>
        <v>Hawks Treviso</v>
      </c>
      <c r="C83" s="12" t="str">
        <f>'20'!B30</f>
        <v>S.C. Labronico</v>
      </c>
      <c r="D83" s="12">
        <f>'20'!C30</f>
        <v>3</v>
      </c>
      <c r="E83" s="12">
        <f>'20'!D30</f>
        <v>0</v>
      </c>
      <c r="F83" s="12" t="str">
        <f>'20'!A73</f>
        <v>Firenze CS</v>
      </c>
    </row>
    <row r="84" spans="1:6" ht="15.75" hidden="1" outlineLevel="1" thickBot="1" x14ac:dyDescent="0.3">
      <c r="A84" s="13">
        <v>5</v>
      </c>
      <c r="B84" s="4"/>
      <c r="C84" s="4"/>
      <c r="D84" s="4"/>
      <c r="E84" s="4"/>
      <c r="F84" s="12" t="str">
        <f>'20'!A80</f>
        <v>Biella</v>
      </c>
    </row>
    <row r="85" spans="1:6" ht="15.75" hidden="1" outlineLevel="1" thickBot="1" x14ac:dyDescent="0.3">
      <c r="A85" s="13">
        <v>6</v>
      </c>
      <c r="B85" s="4"/>
      <c r="C85" s="4"/>
      <c r="D85" s="4"/>
      <c r="E85" s="4"/>
      <c r="F85" s="12" t="str">
        <f>'20'!A81</f>
        <v>DLF Gorizia</v>
      </c>
    </row>
    <row r="86" spans="1:6" ht="15.75" hidden="1" outlineLevel="1" thickBot="1" x14ac:dyDescent="0.3">
      <c r="A86" s="13">
        <v>7</v>
      </c>
      <c r="B86" s="4"/>
      <c r="C86" s="4"/>
      <c r="D86" s="4"/>
      <c r="E86" s="4"/>
      <c r="F86" s="12" t="str">
        <f>'20'!A82</f>
        <v>Biella</v>
      </c>
    </row>
    <row r="87" spans="1:6" ht="15.75" hidden="1" outlineLevel="1" thickBot="1" x14ac:dyDescent="0.3">
      <c r="A87" s="13">
        <v>8</v>
      </c>
      <c r="B87" s="4"/>
      <c r="C87" s="4"/>
      <c r="D87" s="4"/>
      <c r="E87" s="4"/>
      <c r="F87" s="12" t="str">
        <f>'20'!A83</f>
        <v>Firenze CS</v>
      </c>
    </row>
    <row r="88" spans="1:6" ht="15.75" hidden="1" outlineLevel="1" thickBot="1" x14ac:dyDescent="0.3">
      <c r="A88" s="13"/>
      <c r="B88" s="4"/>
      <c r="C88" s="4"/>
      <c r="D88" s="4"/>
      <c r="E88" s="4"/>
      <c r="F88" s="12">
        <f>'20'!A84</f>
        <v>0</v>
      </c>
    </row>
    <row r="89" spans="1:6" ht="15.75" hidden="1" outlineLevel="1" thickBot="1" x14ac:dyDescent="0.3">
      <c r="A89" s="15"/>
      <c r="B89" s="16"/>
      <c r="C89" s="16"/>
      <c r="D89" s="16"/>
      <c r="E89" s="16"/>
      <c r="F89" s="12">
        <f>'20'!A85</f>
        <v>0</v>
      </c>
    </row>
    <row r="90" spans="1:6" ht="15.75" collapsed="1" thickBot="1" x14ac:dyDescent="0.3">
      <c r="A90" s="18" t="s">
        <v>87</v>
      </c>
      <c r="B90" s="12" t="str">
        <f>'20'!A46</f>
        <v>Leonessa Brescia</v>
      </c>
      <c r="C90" s="12" t="str">
        <f>'20'!B46</f>
        <v>Versilia 2000</v>
      </c>
      <c r="D90" s="12">
        <f>'20'!C46</f>
        <v>2</v>
      </c>
      <c r="E90" s="12">
        <f>'20'!D46</f>
        <v>2</v>
      </c>
      <c r="F90" s="12" t="s">
        <v>96</v>
      </c>
    </row>
    <row r="91" spans="1:6" ht="15.75" hidden="1" outlineLevel="1" thickBot="1" x14ac:dyDescent="0.3">
      <c r="A91" s="13">
        <v>9</v>
      </c>
      <c r="B91" s="4"/>
      <c r="C91" s="4"/>
      <c r="D91" s="4"/>
      <c r="E91" s="4"/>
      <c r="F91" s="12">
        <f>'20'!A87</f>
        <v>0</v>
      </c>
    </row>
    <row r="92" spans="1:6" ht="15.75" hidden="1" outlineLevel="1" thickBot="1" x14ac:dyDescent="0.3">
      <c r="A92" s="13">
        <v>10</v>
      </c>
      <c r="B92" s="4"/>
      <c r="C92" s="4"/>
      <c r="D92" s="4"/>
      <c r="E92" s="4"/>
      <c r="F92" s="12">
        <f>'20'!A88</f>
        <v>0</v>
      </c>
    </row>
    <row r="93" spans="1:6" ht="15.75" hidden="1" outlineLevel="1" thickBot="1" x14ac:dyDescent="0.3">
      <c r="A93" s="13">
        <v>11</v>
      </c>
      <c r="B93" s="4"/>
      <c r="C93" s="4"/>
      <c r="D93" s="4"/>
      <c r="E93" s="4"/>
      <c r="F93" s="12" t="str">
        <f>'20'!A89</f>
        <v>Campo</v>
      </c>
    </row>
    <row r="94" spans="1:6" ht="15.75" hidden="1" outlineLevel="1" thickBot="1" x14ac:dyDescent="0.3">
      <c r="A94" s="13">
        <v>12</v>
      </c>
      <c r="B94" s="4"/>
      <c r="C94" s="4"/>
      <c r="D94" s="4"/>
      <c r="E94" s="4"/>
      <c r="F94" s="12">
        <f>'20'!A90</f>
        <v>1</v>
      </c>
    </row>
    <row r="95" spans="1:6" ht="15.75" hidden="1" outlineLevel="1" thickBot="1" x14ac:dyDescent="0.3">
      <c r="A95" s="13"/>
      <c r="B95" s="4"/>
      <c r="C95" s="4"/>
      <c r="D95" s="4"/>
      <c r="E95" s="4"/>
      <c r="F95" s="12">
        <f>'20'!A91</f>
        <v>2</v>
      </c>
    </row>
    <row r="96" spans="1:6" ht="15.75" hidden="1" outlineLevel="1" thickBot="1" x14ac:dyDescent="0.3">
      <c r="A96" s="15"/>
      <c r="B96" s="16"/>
      <c r="C96" s="16"/>
      <c r="D96" s="16"/>
      <c r="E96" s="16"/>
      <c r="F96" s="12" t="str">
        <f>'20'!A92</f>
        <v>QUARTI DI FINALE "OPEN"</v>
      </c>
    </row>
    <row r="97" spans="1:6" ht="15.75" collapsed="1" thickBot="1" x14ac:dyDescent="0.3">
      <c r="A97" s="18" t="s">
        <v>88</v>
      </c>
      <c r="B97" s="12" t="str">
        <f>'20'!A47</f>
        <v>Livorno T.S.</v>
      </c>
      <c r="C97" s="12" t="str">
        <f>'20'!B47</f>
        <v>Seagulls Viareggio</v>
      </c>
      <c r="D97" s="12">
        <f>'20'!C47</f>
        <v>2</v>
      </c>
      <c r="E97" s="12">
        <f>'20'!D47</f>
        <v>1</v>
      </c>
      <c r="F97" s="12" t="str">
        <f>'20'!A75</f>
        <v>Versilia 2000 "B"</v>
      </c>
    </row>
    <row r="98" spans="1:6" hidden="1" outlineLevel="1" x14ac:dyDescent="0.25">
      <c r="A98" s="13">
        <v>13</v>
      </c>
      <c r="B98" s="4"/>
      <c r="C98" s="4"/>
      <c r="D98" s="4"/>
      <c r="E98" s="4"/>
      <c r="F98" s="14"/>
    </row>
    <row r="99" spans="1:6" hidden="1" outlineLevel="1" x14ac:dyDescent="0.25">
      <c r="A99" s="13">
        <v>14</v>
      </c>
      <c r="B99" s="4"/>
      <c r="C99" s="4"/>
      <c r="D99" s="4"/>
      <c r="E99" s="4"/>
      <c r="F99" s="14"/>
    </row>
    <row r="100" spans="1:6" hidden="1" outlineLevel="1" x14ac:dyDescent="0.25">
      <c r="A100" s="13">
        <v>15</v>
      </c>
      <c r="B100" s="4"/>
      <c r="C100" s="4"/>
      <c r="D100" s="4"/>
      <c r="E100" s="4"/>
      <c r="F100" s="14"/>
    </row>
    <row r="101" spans="1:6" hidden="1" outlineLevel="1" x14ac:dyDescent="0.25">
      <c r="A101" s="13">
        <v>16</v>
      </c>
      <c r="B101" s="4"/>
      <c r="C101" s="4"/>
      <c r="D101" s="4"/>
      <c r="E101" s="4"/>
      <c r="F101" s="14"/>
    </row>
    <row r="102" spans="1:6" hidden="1" outlineLevel="1" x14ac:dyDescent="0.25">
      <c r="A102" s="13"/>
      <c r="B102" s="4"/>
      <c r="C102" s="4"/>
      <c r="D102" s="4"/>
      <c r="E102" s="4"/>
      <c r="F102" s="14"/>
    </row>
    <row r="103" spans="1:6" ht="15.75" hidden="1" outlineLevel="1" thickBot="1" x14ac:dyDescent="0.3">
      <c r="A103" s="15"/>
      <c r="B103" s="16"/>
      <c r="C103" s="16"/>
      <c r="D103" s="16"/>
      <c r="E103" s="16"/>
      <c r="F103" s="17"/>
    </row>
    <row r="104" spans="1:6" ht="17.25" customHeight="1" collapsed="1" x14ac:dyDescent="0.25">
      <c r="A104" s="18" t="s">
        <v>89</v>
      </c>
      <c r="B104" s="12" t="str">
        <f>'20'!A29</f>
        <v>Stella Artois</v>
      </c>
      <c r="C104" s="12" t="str">
        <f>'20'!B29</f>
        <v>Subbuteisti Modena</v>
      </c>
      <c r="D104" s="12">
        <f>'20'!C29</f>
        <v>2</v>
      </c>
      <c r="E104" s="12">
        <f>'20'!D29</f>
        <v>1</v>
      </c>
      <c r="F104" s="12" t="s">
        <v>95</v>
      </c>
    </row>
    <row r="105" spans="1:6" hidden="1" outlineLevel="1" x14ac:dyDescent="0.25">
      <c r="A105" s="13">
        <v>17</v>
      </c>
      <c r="B105" s="4"/>
      <c r="C105" s="4"/>
      <c r="D105" s="4"/>
      <c r="E105" s="4"/>
      <c r="F105" s="14"/>
    </row>
    <row r="106" spans="1:6" hidden="1" outlineLevel="1" x14ac:dyDescent="0.25">
      <c r="A106" s="13">
        <v>18</v>
      </c>
      <c r="B106" s="4"/>
      <c r="C106" s="4"/>
      <c r="D106" s="4"/>
      <c r="E106" s="4"/>
      <c r="F106" s="14"/>
    </row>
    <row r="107" spans="1:6" hidden="1" outlineLevel="1" x14ac:dyDescent="0.25">
      <c r="A107" s="13">
        <v>19</v>
      </c>
      <c r="B107" s="4"/>
      <c r="C107" s="4"/>
      <c r="D107" s="4"/>
      <c r="E107" s="4"/>
      <c r="F107" s="14"/>
    </row>
    <row r="108" spans="1:6" hidden="1" outlineLevel="1" x14ac:dyDescent="0.25">
      <c r="A108" s="13">
        <v>20</v>
      </c>
      <c r="B108" s="4"/>
      <c r="C108" s="4"/>
      <c r="D108" s="4"/>
      <c r="E108" s="4"/>
      <c r="F108" s="14"/>
    </row>
    <row r="109" spans="1:6" hidden="1" outlineLevel="1" x14ac:dyDescent="0.25">
      <c r="A109" s="13"/>
      <c r="B109" s="4"/>
      <c r="C109" s="4"/>
      <c r="D109" s="4"/>
      <c r="E109" s="4"/>
      <c r="F109" s="14"/>
    </row>
    <row r="110" spans="1:6" ht="15.75" hidden="1" outlineLevel="1" thickBot="1" x14ac:dyDescent="0.3">
      <c r="A110" s="15"/>
      <c r="B110" s="16"/>
      <c r="C110" s="16"/>
      <c r="D110" s="16"/>
      <c r="E110" s="16"/>
      <c r="F110" s="17"/>
    </row>
    <row r="111" spans="1:6" ht="15.75" collapsed="1" thickBot="1" x14ac:dyDescent="0.3"/>
    <row r="112" spans="1:6" ht="15.75" thickBot="1" x14ac:dyDescent="0.3">
      <c r="A112" s="31" t="s">
        <v>82</v>
      </c>
      <c r="B112" s="32"/>
      <c r="C112" s="32"/>
      <c r="D112" s="32"/>
      <c r="E112" s="32"/>
      <c r="F112" s="33"/>
    </row>
    <row r="113" spans="1:6" ht="15.75" thickBot="1" x14ac:dyDescent="0.3">
      <c r="A113" s="18" t="s">
        <v>85</v>
      </c>
      <c r="B113" s="12" t="str">
        <f>'20'!A63</f>
        <v>Serenissima Mestre</v>
      </c>
      <c r="C113" s="12" t="str">
        <f>'20'!B63</f>
        <v>Stradivari Cremona</v>
      </c>
      <c r="D113" s="12">
        <f>'20'!C63</f>
        <v>3</v>
      </c>
      <c r="E113" s="12">
        <f>'20'!D63</f>
        <v>1</v>
      </c>
      <c r="F113" s="12" t="str">
        <f>'20'!A38</f>
        <v>Leonessa Brescia</v>
      </c>
    </row>
    <row r="114" spans="1:6" hidden="1" outlineLevel="1" x14ac:dyDescent="0.25">
      <c r="A114" s="13">
        <v>1</v>
      </c>
      <c r="B114" s="4"/>
      <c r="C114" s="4"/>
      <c r="D114" s="4"/>
      <c r="E114" s="4"/>
      <c r="F114" s="14"/>
    </row>
    <row r="115" spans="1:6" hidden="1" outlineLevel="1" x14ac:dyDescent="0.25">
      <c r="A115" s="13">
        <v>2</v>
      </c>
      <c r="B115" s="4"/>
      <c r="C115" s="4"/>
      <c r="D115" s="4"/>
      <c r="E115" s="4"/>
      <c r="F115" s="14"/>
    </row>
    <row r="116" spans="1:6" hidden="1" outlineLevel="1" x14ac:dyDescent="0.25">
      <c r="A116" s="13">
        <v>3</v>
      </c>
      <c r="B116" s="4"/>
      <c r="C116" s="4"/>
      <c r="D116" s="4"/>
      <c r="E116" s="4"/>
      <c r="F116" s="14"/>
    </row>
    <row r="117" spans="1:6" hidden="1" outlineLevel="1" x14ac:dyDescent="0.25">
      <c r="A117" s="13">
        <v>4</v>
      </c>
      <c r="B117" s="4"/>
      <c r="C117" s="4"/>
      <c r="D117" s="4"/>
      <c r="E117" s="4"/>
      <c r="F117" s="14"/>
    </row>
    <row r="118" spans="1:6" hidden="1" outlineLevel="1" x14ac:dyDescent="0.25">
      <c r="A118" s="13"/>
      <c r="B118" s="4"/>
      <c r="C118" s="4"/>
      <c r="D118" s="4"/>
      <c r="E118" s="4"/>
      <c r="F118" s="14"/>
    </row>
    <row r="119" spans="1:6" ht="15.75" hidden="1" outlineLevel="1" thickBot="1" x14ac:dyDescent="0.3">
      <c r="A119" s="15"/>
      <c r="B119" s="16"/>
      <c r="C119" s="16"/>
      <c r="D119" s="16"/>
      <c r="E119" s="16"/>
      <c r="F119" s="17"/>
    </row>
    <row r="120" spans="1:6" ht="15.75" collapsed="1" thickBot="1" x14ac:dyDescent="0.3">
      <c r="A120" s="18" t="s">
        <v>86</v>
      </c>
      <c r="B120" s="12" t="str">
        <f>'20'!A64</f>
        <v>Trento Subbuteo</v>
      </c>
      <c r="C120" s="12" t="str">
        <f>'20'!B64</f>
        <v>TFC Fiorenza</v>
      </c>
      <c r="D120" s="12">
        <f>'20'!C64</f>
        <v>0</v>
      </c>
      <c r="E120" s="12">
        <f>'20'!D64</f>
        <v>2</v>
      </c>
      <c r="F120" s="12" t="str">
        <f>'20'!A39</f>
        <v>Versilia 2000</v>
      </c>
    </row>
    <row r="121" spans="1:6" ht="15.75" hidden="1" outlineLevel="1" thickBot="1" x14ac:dyDescent="0.3">
      <c r="A121" s="13">
        <v>5</v>
      </c>
      <c r="B121" s="4"/>
      <c r="C121" s="4"/>
      <c r="D121" s="4"/>
      <c r="E121" s="4"/>
      <c r="F121" s="12" t="str">
        <f>'20'!A46</f>
        <v>Leonessa Brescia</v>
      </c>
    </row>
    <row r="122" spans="1:6" ht="15.75" hidden="1" outlineLevel="1" thickBot="1" x14ac:dyDescent="0.3">
      <c r="A122" s="13">
        <v>6</v>
      </c>
      <c r="B122" s="4"/>
      <c r="C122" s="4"/>
      <c r="D122" s="4"/>
      <c r="E122" s="4"/>
      <c r="F122" s="12" t="str">
        <f>'20'!A47</f>
        <v>Livorno T.S.</v>
      </c>
    </row>
    <row r="123" spans="1:6" ht="15.75" hidden="1" outlineLevel="1" thickBot="1" x14ac:dyDescent="0.3">
      <c r="A123" s="13">
        <v>7</v>
      </c>
      <c r="B123" s="4"/>
      <c r="C123" s="4"/>
      <c r="D123" s="4"/>
      <c r="E123" s="4"/>
      <c r="F123" s="12" t="str">
        <f>'20'!A48</f>
        <v>Leonessa Brescia</v>
      </c>
    </row>
    <row r="124" spans="1:6" ht="15.75" hidden="1" outlineLevel="1" thickBot="1" x14ac:dyDescent="0.3">
      <c r="A124" s="13">
        <v>8</v>
      </c>
      <c r="B124" s="4"/>
      <c r="C124" s="4"/>
      <c r="D124" s="4"/>
      <c r="E124" s="4"/>
      <c r="F124" s="12" t="str">
        <f>'20'!A49</f>
        <v>Versilia 2000</v>
      </c>
    </row>
    <row r="125" spans="1:6" ht="15.75" hidden="1" outlineLevel="1" thickBot="1" x14ac:dyDescent="0.3">
      <c r="A125" s="13"/>
      <c r="B125" s="4"/>
      <c r="C125" s="4"/>
      <c r="D125" s="4"/>
      <c r="E125" s="4"/>
      <c r="F125" s="12">
        <f>'20'!A50</f>
        <v>0</v>
      </c>
    </row>
    <row r="126" spans="1:6" ht="15.75" hidden="1" outlineLevel="1" thickBot="1" x14ac:dyDescent="0.3">
      <c r="A126" s="15"/>
      <c r="B126" s="16"/>
      <c r="C126" s="16"/>
      <c r="D126" s="16"/>
      <c r="E126" s="16"/>
      <c r="F126" s="12">
        <f>'20'!A51</f>
        <v>0</v>
      </c>
    </row>
    <row r="127" spans="1:6" ht="15.75" collapsed="1" thickBot="1" x14ac:dyDescent="0.3">
      <c r="A127" s="18" t="s">
        <v>87</v>
      </c>
      <c r="B127" s="12" t="str">
        <f>'20'!A80</f>
        <v>Biella</v>
      </c>
      <c r="C127" s="12" t="str">
        <f>'20'!B80</f>
        <v>Firenze CS</v>
      </c>
      <c r="D127" s="12">
        <f>'20'!C80</f>
        <v>1</v>
      </c>
      <c r="E127" s="12">
        <f>'20'!D80</f>
        <v>2</v>
      </c>
      <c r="F127" s="12" t="str">
        <f>'20'!A40</f>
        <v>Livorno T.S.</v>
      </c>
    </row>
    <row r="128" spans="1:6" ht="15.75" hidden="1" outlineLevel="1" thickBot="1" x14ac:dyDescent="0.3">
      <c r="A128" s="13">
        <v>9</v>
      </c>
      <c r="B128" s="4"/>
      <c r="C128" s="4"/>
      <c r="D128" s="4"/>
      <c r="E128" s="4"/>
      <c r="F128" s="12">
        <f>'20'!A53</f>
        <v>0</v>
      </c>
    </row>
    <row r="129" spans="1:6" ht="15.75" hidden="1" outlineLevel="1" thickBot="1" x14ac:dyDescent="0.3">
      <c r="A129" s="13">
        <v>10</v>
      </c>
      <c r="B129" s="4"/>
      <c r="C129" s="4"/>
      <c r="D129" s="4"/>
      <c r="E129" s="4"/>
      <c r="F129" s="12" t="str">
        <f>'20'!A54</f>
        <v>Giocatore</v>
      </c>
    </row>
    <row r="130" spans="1:6" ht="15.75" hidden="1" outlineLevel="1" thickBot="1" x14ac:dyDescent="0.3">
      <c r="A130" s="13">
        <v>11</v>
      </c>
      <c r="B130" s="4"/>
      <c r="C130" s="4"/>
      <c r="D130" s="4"/>
      <c r="E130" s="4"/>
      <c r="F130" s="12" t="str">
        <f>'20'!A55</f>
        <v>Serenissima Mestre</v>
      </c>
    </row>
    <row r="131" spans="1:6" ht="15.75" hidden="1" outlineLevel="1" thickBot="1" x14ac:dyDescent="0.3">
      <c r="A131" s="13">
        <v>12</v>
      </c>
      <c r="B131" s="4"/>
      <c r="C131" s="4"/>
      <c r="D131" s="4"/>
      <c r="E131" s="4"/>
      <c r="F131" s="12" t="str">
        <f>'20'!A56</f>
        <v>Stradivari Cremona</v>
      </c>
    </row>
    <row r="132" spans="1:6" ht="15.75" hidden="1" outlineLevel="1" thickBot="1" x14ac:dyDescent="0.3">
      <c r="A132" s="13"/>
      <c r="B132" s="4"/>
      <c r="C132" s="4"/>
      <c r="D132" s="4"/>
      <c r="E132" s="4"/>
      <c r="F132" s="12" t="str">
        <f>'20'!A57</f>
        <v>Trento Subbuteo</v>
      </c>
    </row>
    <row r="133" spans="1:6" ht="15.75" hidden="1" outlineLevel="1" thickBot="1" x14ac:dyDescent="0.3">
      <c r="A133" s="15"/>
      <c r="B133" s="16"/>
      <c r="C133" s="16"/>
      <c r="D133" s="16"/>
      <c r="E133" s="16"/>
      <c r="F133" s="12" t="str">
        <f>'20'!A58</f>
        <v>TFC Fiorenza</v>
      </c>
    </row>
    <row r="134" spans="1:6" ht="15.75" collapsed="1" thickBot="1" x14ac:dyDescent="0.3">
      <c r="A134" s="18" t="s">
        <v>88</v>
      </c>
      <c r="B134" s="12" t="str">
        <f>'20'!A81</f>
        <v>DLF Gorizia</v>
      </c>
      <c r="C134" s="12" t="str">
        <f>'20'!B81</f>
        <v>Versilia 2000 "B"</v>
      </c>
      <c r="D134" s="12">
        <f>'20'!C81</f>
        <v>3</v>
      </c>
      <c r="E134" s="12">
        <f>'20'!D81</f>
        <v>1</v>
      </c>
      <c r="F134" s="12" t="str">
        <f>'20'!A5</f>
        <v>Torino 2009</v>
      </c>
    </row>
    <row r="135" spans="1:6" hidden="1" outlineLevel="1" x14ac:dyDescent="0.25">
      <c r="A135" s="13">
        <v>13</v>
      </c>
      <c r="B135" s="4"/>
      <c r="C135" s="4"/>
      <c r="D135" s="4"/>
      <c r="E135" s="4"/>
      <c r="F135" s="14"/>
    </row>
    <row r="136" spans="1:6" hidden="1" outlineLevel="1" x14ac:dyDescent="0.25">
      <c r="A136" s="13">
        <v>14</v>
      </c>
      <c r="B136" s="4"/>
      <c r="C136" s="4"/>
      <c r="D136" s="4"/>
      <c r="E136" s="4"/>
      <c r="F136" s="14"/>
    </row>
    <row r="137" spans="1:6" hidden="1" outlineLevel="1" x14ac:dyDescent="0.25">
      <c r="A137" s="13">
        <v>15</v>
      </c>
      <c r="B137" s="4"/>
      <c r="C137" s="4"/>
      <c r="D137" s="4"/>
      <c r="E137" s="4"/>
      <c r="F137" s="14"/>
    </row>
    <row r="138" spans="1:6" hidden="1" outlineLevel="1" x14ac:dyDescent="0.25">
      <c r="A138" s="13">
        <v>16</v>
      </c>
      <c r="B138" s="4"/>
      <c r="C138" s="4"/>
      <c r="D138" s="4"/>
      <c r="E138" s="4"/>
      <c r="F138" s="14"/>
    </row>
    <row r="139" spans="1:6" hidden="1" outlineLevel="1" x14ac:dyDescent="0.25">
      <c r="A139" s="13"/>
      <c r="B139" s="4"/>
      <c r="C139" s="4"/>
      <c r="D139" s="4"/>
      <c r="E139" s="4"/>
      <c r="F139" s="14"/>
    </row>
    <row r="140" spans="1:6" ht="15.75" hidden="1" outlineLevel="1" thickBot="1" x14ac:dyDescent="0.3">
      <c r="A140" s="15"/>
      <c r="B140" s="16"/>
      <c r="C140" s="16"/>
      <c r="D140" s="16"/>
      <c r="E140" s="16"/>
      <c r="F140" s="17"/>
    </row>
    <row r="141" spans="1:6" collapsed="1" x14ac:dyDescent="0.25">
      <c r="A141" s="18" t="s">
        <v>89</v>
      </c>
      <c r="B141" s="12" t="str">
        <f>'20'!A13</f>
        <v>Subbitogol Ferrara</v>
      </c>
      <c r="C141" s="12" t="str">
        <f>'20'!B13</f>
        <v>Subbuteisti Carpi</v>
      </c>
      <c r="D141" s="12">
        <f>'20'!C13</f>
        <v>1</v>
      </c>
      <c r="E141" s="12">
        <f>'20'!D13</f>
        <v>1</v>
      </c>
      <c r="F141" s="12" t="str">
        <f>'20'!A41</f>
        <v>Seagulls Viareggio</v>
      </c>
    </row>
    <row r="142" spans="1:6" hidden="1" outlineLevel="1" x14ac:dyDescent="0.25">
      <c r="A142" s="13">
        <v>17</v>
      </c>
      <c r="B142" s="4"/>
      <c r="C142" s="4"/>
      <c r="D142" s="4"/>
      <c r="E142" s="4"/>
      <c r="F142" s="14"/>
    </row>
    <row r="143" spans="1:6" hidden="1" outlineLevel="1" x14ac:dyDescent="0.25">
      <c r="A143" s="13">
        <v>18</v>
      </c>
      <c r="B143" s="4"/>
      <c r="C143" s="4"/>
      <c r="D143" s="4"/>
      <c r="E143" s="4"/>
      <c r="F143" s="14"/>
    </row>
    <row r="144" spans="1:6" hidden="1" outlineLevel="1" x14ac:dyDescent="0.25">
      <c r="A144" s="13">
        <v>19</v>
      </c>
      <c r="B144" s="4"/>
      <c r="C144" s="4"/>
      <c r="D144" s="4"/>
      <c r="E144" s="4"/>
      <c r="F144" s="14"/>
    </row>
    <row r="145" spans="1:6" hidden="1" outlineLevel="1" x14ac:dyDescent="0.25">
      <c r="A145" s="13">
        <v>20</v>
      </c>
      <c r="B145" s="4"/>
      <c r="C145" s="4"/>
      <c r="D145" s="4"/>
      <c r="E145" s="4"/>
      <c r="F145" s="14"/>
    </row>
    <row r="146" spans="1:6" hidden="1" outlineLevel="1" x14ac:dyDescent="0.25">
      <c r="A146" s="13"/>
      <c r="B146" s="4"/>
      <c r="C146" s="4"/>
      <c r="D146" s="4"/>
      <c r="E146" s="4"/>
      <c r="F146" s="14"/>
    </row>
    <row r="147" spans="1:6" ht="15.75" hidden="1" outlineLevel="1" thickBot="1" x14ac:dyDescent="0.3">
      <c r="A147" s="15"/>
      <c r="B147" s="16"/>
      <c r="C147" s="16"/>
      <c r="D147" s="16"/>
      <c r="E147" s="16"/>
      <c r="F147" s="17"/>
    </row>
    <row r="148" spans="1:6" ht="15.75" collapsed="1" thickBot="1" x14ac:dyDescent="0.3"/>
    <row r="149" spans="1:6" ht="15.75" thickBot="1" x14ac:dyDescent="0.3">
      <c r="A149" s="31" t="s">
        <v>83</v>
      </c>
      <c r="B149" s="32"/>
      <c r="C149" s="32"/>
      <c r="D149" s="32"/>
      <c r="E149" s="32"/>
      <c r="F149" s="33"/>
    </row>
    <row r="150" spans="1:6" ht="15.75" thickBot="1" x14ac:dyDescent="0.3">
      <c r="A150" s="18" t="s">
        <v>85</v>
      </c>
      <c r="B150" s="12" t="str">
        <f>'20'!A31</f>
        <v>Stella Artois</v>
      </c>
      <c r="C150" s="12" t="str">
        <f>'20'!B31</f>
        <v>S.C. Labronico</v>
      </c>
      <c r="D150" s="12">
        <f>'20'!C31</f>
        <v>4</v>
      </c>
      <c r="E150" s="12">
        <f>'20'!D31</f>
        <v>0</v>
      </c>
      <c r="F150" s="12" t="str">
        <f>'20'!A55</f>
        <v>Serenissima Mestre</v>
      </c>
    </row>
    <row r="151" spans="1:6" hidden="1" outlineLevel="1" x14ac:dyDescent="0.25">
      <c r="A151" s="13">
        <v>1</v>
      </c>
      <c r="B151" s="4"/>
      <c r="C151" s="4"/>
      <c r="D151" s="4"/>
      <c r="E151" s="4"/>
      <c r="F151" s="14"/>
    </row>
    <row r="152" spans="1:6" hidden="1" outlineLevel="1" x14ac:dyDescent="0.25">
      <c r="A152" s="13">
        <v>2</v>
      </c>
      <c r="B152" s="4"/>
      <c r="C152" s="4"/>
      <c r="D152" s="4"/>
      <c r="E152" s="4"/>
      <c r="F152" s="14"/>
    </row>
    <row r="153" spans="1:6" hidden="1" outlineLevel="1" x14ac:dyDescent="0.25">
      <c r="A153" s="13">
        <v>3</v>
      </c>
      <c r="B153" s="4"/>
      <c r="C153" s="4"/>
      <c r="D153" s="4"/>
      <c r="E153" s="4"/>
      <c r="F153" s="14"/>
    </row>
    <row r="154" spans="1:6" hidden="1" outlineLevel="1" x14ac:dyDescent="0.25">
      <c r="A154" s="13">
        <v>4</v>
      </c>
      <c r="B154" s="4"/>
      <c r="C154" s="4"/>
      <c r="D154" s="4"/>
      <c r="E154" s="4"/>
      <c r="F154" s="14"/>
    </row>
    <row r="155" spans="1:6" hidden="1" outlineLevel="1" x14ac:dyDescent="0.25">
      <c r="A155" s="13"/>
      <c r="B155" s="4"/>
      <c r="C155" s="4"/>
      <c r="D155" s="4"/>
      <c r="E155" s="4"/>
      <c r="F155" s="14"/>
    </row>
    <row r="156" spans="1:6" ht="15.75" hidden="1" outlineLevel="1" thickBot="1" x14ac:dyDescent="0.3">
      <c r="A156" s="15"/>
      <c r="B156" s="16"/>
      <c r="C156" s="16"/>
      <c r="D156" s="16"/>
      <c r="E156" s="16"/>
      <c r="F156" s="17"/>
    </row>
    <row r="157" spans="1:6" ht="15.75" collapsed="1" thickBot="1" x14ac:dyDescent="0.3">
      <c r="A157" s="18" t="s">
        <v>86</v>
      </c>
      <c r="B157" s="12" t="str">
        <f>'20'!A32</f>
        <v>Subbuteisti Modena</v>
      </c>
      <c r="C157" s="12" t="str">
        <f>'20'!B32</f>
        <v>Hawks Treviso</v>
      </c>
      <c r="D157" s="12">
        <f>'20'!C32</f>
        <v>1</v>
      </c>
      <c r="E157" s="12">
        <f>'20'!D32</f>
        <v>1</v>
      </c>
      <c r="F157" s="12" t="str">
        <f>'20'!A56</f>
        <v>Stradivari Cremona</v>
      </c>
    </row>
    <row r="158" spans="1:6" ht="15.75" hidden="1" outlineLevel="1" thickBot="1" x14ac:dyDescent="0.3">
      <c r="A158" s="13">
        <v>5</v>
      </c>
      <c r="B158" s="4"/>
      <c r="C158" s="4"/>
      <c r="D158" s="4"/>
      <c r="E158" s="4"/>
      <c r="F158" s="12" t="str">
        <f>'20'!A63</f>
        <v>Serenissima Mestre</v>
      </c>
    </row>
    <row r="159" spans="1:6" ht="15.75" hidden="1" outlineLevel="1" thickBot="1" x14ac:dyDescent="0.3">
      <c r="A159" s="13">
        <v>6</v>
      </c>
      <c r="B159" s="4"/>
      <c r="C159" s="4"/>
      <c r="D159" s="4"/>
      <c r="E159" s="4"/>
      <c r="F159" s="12" t="str">
        <f>'20'!A64</f>
        <v>Trento Subbuteo</v>
      </c>
    </row>
    <row r="160" spans="1:6" ht="15.75" hidden="1" outlineLevel="1" thickBot="1" x14ac:dyDescent="0.3">
      <c r="A160" s="13">
        <v>7</v>
      </c>
      <c r="B160" s="4"/>
      <c r="C160" s="4"/>
      <c r="D160" s="4"/>
      <c r="E160" s="4"/>
      <c r="F160" s="12" t="str">
        <f>'20'!A65</f>
        <v>Serenissima Mestre</v>
      </c>
    </row>
    <row r="161" spans="1:6" ht="15.75" hidden="1" outlineLevel="1" thickBot="1" x14ac:dyDescent="0.3">
      <c r="A161" s="13">
        <v>8</v>
      </c>
      <c r="B161" s="4"/>
      <c r="C161" s="4"/>
      <c r="D161" s="4"/>
      <c r="E161" s="4"/>
      <c r="F161" s="12" t="str">
        <f>'20'!A66</f>
        <v>Stradivari Cremona</v>
      </c>
    </row>
    <row r="162" spans="1:6" ht="15.75" hidden="1" outlineLevel="1" thickBot="1" x14ac:dyDescent="0.3">
      <c r="A162" s="13"/>
      <c r="B162" s="4"/>
      <c r="C162" s="4"/>
      <c r="D162" s="4"/>
      <c r="E162" s="4"/>
      <c r="F162" s="12">
        <f>'20'!A67</f>
        <v>0</v>
      </c>
    </row>
    <row r="163" spans="1:6" ht="15.75" hidden="1" outlineLevel="1" thickBot="1" x14ac:dyDescent="0.3">
      <c r="A163" s="15"/>
      <c r="B163" s="16"/>
      <c r="C163" s="16"/>
      <c r="D163" s="16"/>
      <c r="E163" s="16"/>
      <c r="F163" s="12">
        <f>'20'!A68</f>
        <v>0</v>
      </c>
    </row>
    <row r="164" spans="1:6" ht="15.75" collapsed="1" thickBot="1" x14ac:dyDescent="0.3">
      <c r="A164" s="18" t="s">
        <v>87</v>
      </c>
      <c r="B164" s="12" t="str">
        <f>'20'!A48</f>
        <v>Leonessa Brescia</v>
      </c>
      <c r="C164" s="12" t="str">
        <f>'20'!B48</f>
        <v>Seagulls Viareggio</v>
      </c>
      <c r="D164" s="12">
        <f>'20'!C48</f>
        <v>4</v>
      </c>
      <c r="E164" s="12">
        <f>'20'!D48</f>
        <v>0</v>
      </c>
      <c r="F164" s="12" t="str">
        <f>'20'!A57</f>
        <v>Trento Subbuteo</v>
      </c>
    </row>
    <row r="165" spans="1:6" ht="15.75" hidden="1" outlineLevel="1" thickBot="1" x14ac:dyDescent="0.3">
      <c r="A165" s="13">
        <v>9</v>
      </c>
      <c r="B165" s="4"/>
      <c r="C165" s="4"/>
      <c r="D165" s="4"/>
      <c r="E165" s="4"/>
      <c r="F165" s="12">
        <f>'20'!A70</f>
        <v>0</v>
      </c>
    </row>
    <row r="166" spans="1:6" ht="15.75" hidden="1" outlineLevel="1" thickBot="1" x14ac:dyDescent="0.3">
      <c r="A166" s="13">
        <v>10</v>
      </c>
      <c r="B166" s="4"/>
      <c r="C166" s="4"/>
      <c r="D166" s="4"/>
      <c r="E166" s="4"/>
      <c r="F166" s="12" t="str">
        <f>'20'!A71</f>
        <v>Giocatore</v>
      </c>
    </row>
    <row r="167" spans="1:6" ht="15.75" hidden="1" outlineLevel="1" thickBot="1" x14ac:dyDescent="0.3">
      <c r="A167" s="13">
        <v>11</v>
      </c>
      <c r="B167" s="4"/>
      <c r="C167" s="4"/>
      <c r="D167" s="4"/>
      <c r="E167" s="4"/>
      <c r="F167" s="12" t="str">
        <f>'20'!A72</f>
        <v>Biella</v>
      </c>
    </row>
    <row r="168" spans="1:6" ht="15.75" hidden="1" outlineLevel="1" thickBot="1" x14ac:dyDescent="0.3">
      <c r="A168" s="13">
        <v>12</v>
      </c>
      <c r="B168" s="4"/>
      <c r="C168" s="4"/>
      <c r="D168" s="4"/>
      <c r="E168" s="4"/>
      <c r="F168" s="12" t="str">
        <f>'20'!A73</f>
        <v>Firenze CS</v>
      </c>
    </row>
    <row r="169" spans="1:6" ht="15.75" hidden="1" outlineLevel="1" thickBot="1" x14ac:dyDescent="0.3">
      <c r="A169" s="13"/>
      <c r="B169" s="4"/>
      <c r="C169" s="4"/>
      <c r="D169" s="4"/>
      <c r="E169" s="4"/>
      <c r="F169" s="12" t="str">
        <f>'20'!A74</f>
        <v>DLF Gorizia</v>
      </c>
    </row>
    <row r="170" spans="1:6" ht="15.75" hidden="1" outlineLevel="1" thickBot="1" x14ac:dyDescent="0.3">
      <c r="A170" s="15"/>
      <c r="B170" s="16"/>
      <c r="C170" s="16"/>
      <c r="D170" s="16"/>
      <c r="E170" s="16"/>
      <c r="F170" s="12" t="str">
        <f>'20'!A75</f>
        <v>Versilia 2000 "B"</v>
      </c>
    </row>
    <row r="171" spans="1:6" ht="15.75" collapsed="1" thickBot="1" x14ac:dyDescent="0.3">
      <c r="A171" s="18" t="s">
        <v>88</v>
      </c>
      <c r="B171" s="12" t="str">
        <f>'20'!A49</f>
        <v>Versilia 2000</v>
      </c>
      <c r="C171" s="12" t="str">
        <f>'20'!B49</f>
        <v>Livorno T.S.</v>
      </c>
      <c r="D171" s="12">
        <f>'20'!C49</f>
        <v>1</v>
      </c>
      <c r="E171" s="12">
        <f>'20'!D49</f>
        <v>0</v>
      </c>
      <c r="F171" s="12" t="str">
        <f>'20'!A6</f>
        <v>Subbitogol Ferrara</v>
      </c>
    </row>
    <row r="172" spans="1:6" hidden="1" outlineLevel="1" x14ac:dyDescent="0.25">
      <c r="A172" s="13">
        <v>13</v>
      </c>
      <c r="B172" s="4"/>
      <c r="C172" s="4"/>
      <c r="D172" s="4"/>
      <c r="E172" s="4"/>
      <c r="F172" s="14"/>
    </row>
    <row r="173" spans="1:6" hidden="1" outlineLevel="1" x14ac:dyDescent="0.25">
      <c r="A173" s="13">
        <v>14</v>
      </c>
      <c r="B173" s="4"/>
      <c r="C173" s="4"/>
      <c r="D173" s="4"/>
      <c r="E173" s="4"/>
      <c r="F173" s="14"/>
    </row>
    <row r="174" spans="1:6" hidden="1" outlineLevel="1" x14ac:dyDescent="0.25">
      <c r="A174" s="13">
        <v>15</v>
      </c>
      <c r="B174" s="4"/>
      <c r="C174" s="4"/>
      <c r="D174" s="4"/>
      <c r="E174" s="4"/>
      <c r="F174" s="14"/>
    </row>
    <row r="175" spans="1:6" hidden="1" outlineLevel="1" x14ac:dyDescent="0.25">
      <c r="A175" s="13">
        <v>16</v>
      </c>
      <c r="B175" s="4"/>
      <c r="C175" s="4"/>
      <c r="D175" s="4"/>
      <c r="E175" s="4"/>
      <c r="F175" s="14"/>
    </row>
    <row r="176" spans="1:6" hidden="1" outlineLevel="1" x14ac:dyDescent="0.25">
      <c r="A176" s="13"/>
      <c r="B176" s="4"/>
      <c r="C176" s="4"/>
      <c r="D176" s="4"/>
      <c r="E176" s="4"/>
      <c r="F176" s="14"/>
    </row>
    <row r="177" spans="1:6" ht="15.75" hidden="1" outlineLevel="1" thickBot="1" x14ac:dyDescent="0.3">
      <c r="A177" s="15"/>
      <c r="B177" s="16"/>
      <c r="C177" s="16"/>
      <c r="D177" s="16"/>
      <c r="E177" s="16"/>
      <c r="F177" s="17"/>
    </row>
    <row r="178" spans="1:6" collapsed="1" x14ac:dyDescent="0.25">
      <c r="A178" s="18" t="s">
        <v>89</v>
      </c>
      <c r="B178" s="12" t="str">
        <f>'20'!A14</f>
        <v>F.lli Bari</v>
      </c>
      <c r="C178" s="12" t="str">
        <f>'20'!B14</f>
        <v>Subbuteisti Carpi</v>
      </c>
      <c r="D178" s="12">
        <f>'20'!C14</f>
        <v>0</v>
      </c>
      <c r="E178" s="12">
        <f>'20'!D14</f>
        <v>4</v>
      </c>
      <c r="F178" s="12" t="str">
        <f>'20'!A58</f>
        <v>TFC Fiorenza</v>
      </c>
    </row>
    <row r="179" spans="1:6" hidden="1" outlineLevel="1" x14ac:dyDescent="0.25">
      <c r="A179" s="13">
        <v>17</v>
      </c>
      <c r="B179" s="4"/>
      <c r="C179" s="4"/>
      <c r="D179" s="4"/>
      <c r="E179" s="4"/>
      <c r="F179" s="14"/>
    </row>
    <row r="180" spans="1:6" hidden="1" outlineLevel="1" x14ac:dyDescent="0.25">
      <c r="A180" s="13">
        <v>18</v>
      </c>
      <c r="B180" s="4"/>
      <c r="C180" s="4"/>
      <c r="D180" s="4"/>
      <c r="E180" s="4"/>
      <c r="F180" s="14"/>
    </row>
    <row r="181" spans="1:6" hidden="1" outlineLevel="1" x14ac:dyDescent="0.25">
      <c r="A181" s="13">
        <v>19</v>
      </c>
      <c r="B181" s="4"/>
      <c r="C181" s="4"/>
      <c r="D181" s="4"/>
      <c r="E181" s="4"/>
      <c r="F181" s="14"/>
    </row>
    <row r="182" spans="1:6" hidden="1" outlineLevel="1" x14ac:dyDescent="0.25">
      <c r="A182" s="13">
        <v>20</v>
      </c>
      <c r="B182" s="4"/>
      <c r="C182" s="4"/>
      <c r="D182" s="4"/>
      <c r="E182" s="4"/>
      <c r="F182" s="14"/>
    </row>
    <row r="183" spans="1:6" hidden="1" outlineLevel="1" x14ac:dyDescent="0.25">
      <c r="A183" s="13"/>
      <c r="B183" s="4"/>
      <c r="C183" s="4"/>
      <c r="D183" s="4"/>
      <c r="E183" s="4"/>
      <c r="F183" s="14"/>
    </row>
    <row r="184" spans="1:6" ht="15.75" hidden="1" outlineLevel="1" thickBot="1" x14ac:dyDescent="0.3">
      <c r="A184" s="15"/>
      <c r="B184" s="16"/>
      <c r="C184" s="16"/>
      <c r="D184" s="16"/>
      <c r="E184" s="16"/>
      <c r="F184" s="17"/>
    </row>
    <row r="185" spans="1:6" ht="15.75" collapsed="1" thickBot="1" x14ac:dyDescent="0.3"/>
    <row r="186" spans="1:6" ht="15.75" thickBot="1" x14ac:dyDescent="0.3">
      <c r="A186" s="31" t="s">
        <v>84</v>
      </c>
      <c r="B186" s="32"/>
      <c r="C186" s="32"/>
      <c r="D186" s="32"/>
      <c r="E186" s="32"/>
      <c r="F186" s="33"/>
    </row>
    <row r="187" spans="1:6" ht="15.75" thickBot="1" x14ac:dyDescent="0.3">
      <c r="A187" s="18" t="s">
        <v>85</v>
      </c>
      <c r="B187" s="12" t="str">
        <f>'20'!A65</f>
        <v>Serenissima Mestre</v>
      </c>
      <c r="C187" s="12" t="str">
        <f>'20'!B65</f>
        <v>TFC Fiorenza</v>
      </c>
      <c r="D187" s="12">
        <f>'20'!C65</f>
        <v>4</v>
      </c>
      <c r="E187" s="12">
        <f>'20'!D65</f>
        <v>0</v>
      </c>
      <c r="F187" s="12" t="str">
        <f>'20'!A38</f>
        <v>Leonessa Brescia</v>
      </c>
    </row>
    <row r="188" spans="1:6" hidden="1" outlineLevel="1" x14ac:dyDescent="0.25">
      <c r="A188" s="13">
        <v>1</v>
      </c>
      <c r="B188" s="4"/>
      <c r="C188" s="4"/>
      <c r="D188" s="4"/>
      <c r="E188" s="4"/>
      <c r="F188" s="14"/>
    </row>
    <row r="189" spans="1:6" hidden="1" outlineLevel="1" x14ac:dyDescent="0.25">
      <c r="A189" s="13">
        <v>2</v>
      </c>
      <c r="B189" s="4"/>
      <c r="C189" s="4"/>
      <c r="D189" s="4"/>
      <c r="E189" s="4"/>
      <c r="F189" s="14"/>
    </row>
    <row r="190" spans="1:6" hidden="1" outlineLevel="1" x14ac:dyDescent="0.25">
      <c r="A190" s="13">
        <v>3</v>
      </c>
      <c r="B190" s="4"/>
      <c r="C190" s="4"/>
      <c r="D190" s="4"/>
      <c r="E190" s="4"/>
      <c r="F190" s="14"/>
    </row>
    <row r="191" spans="1:6" hidden="1" outlineLevel="1" x14ac:dyDescent="0.25">
      <c r="A191" s="13">
        <v>4</v>
      </c>
      <c r="B191" s="4"/>
      <c r="C191" s="4"/>
      <c r="D191" s="4"/>
      <c r="E191" s="4"/>
      <c r="F191" s="14"/>
    </row>
    <row r="192" spans="1:6" hidden="1" outlineLevel="1" x14ac:dyDescent="0.25">
      <c r="A192" s="13"/>
      <c r="B192" s="4"/>
      <c r="C192" s="4"/>
      <c r="D192" s="4"/>
      <c r="E192" s="4"/>
      <c r="F192" s="14"/>
    </row>
    <row r="193" spans="1:6" ht="15.75" hidden="1" outlineLevel="1" thickBot="1" x14ac:dyDescent="0.3">
      <c r="A193" s="15"/>
      <c r="B193" s="16"/>
      <c r="C193" s="16"/>
      <c r="D193" s="16"/>
      <c r="E193" s="16"/>
      <c r="F193" s="17"/>
    </row>
    <row r="194" spans="1:6" ht="15.75" collapsed="1" thickBot="1" x14ac:dyDescent="0.3">
      <c r="A194" s="18" t="s">
        <v>86</v>
      </c>
      <c r="B194" s="12" t="str">
        <f>'20'!A66</f>
        <v>Stradivari Cremona</v>
      </c>
      <c r="C194" s="12" t="str">
        <f>'20'!B66</f>
        <v>Trento Subbuteo</v>
      </c>
      <c r="D194" s="12">
        <f>'20'!C66</f>
        <v>2</v>
      </c>
      <c r="E194" s="12">
        <f>'20'!D66</f>
        <v>1</v>
      </c>
      <c r="F194" s="12" t="str">
        <f>'20'!A39</f>
        <v>Versilia 2000</v>
      </c>
    </row>
    <row r="195" spans="1:6" ht="15.75" hidden="1" outlineLevel="1" thickBot="1" x14ac:dyDescent="0.3">
      <c r="A195" s="13">
        <v>5</v>
      </c>
      <c r="B195" s="4"/>
      <c r="C195" s="4"/>
      <c r="D195" s="4"/>
      <c r="E195" s="4"/>
      <c r="F195" s="12" t="str">
        <f>'20'!A46</f>
        <v>Leonessa Brescia</v>
      </c>
    </row>
    <row r="196" spans="1:6" ht="15.75" hidden="1" outlineLevel="1" thickBot="1" x14ac:dyDescent="0.3">
      <c r="A196" s="13">
        <v>6</v>
      </c>
      <c r="B196" s="4"/>
      <c r="C196" s="4"/>
      <c r="D196" s="4"/>
      <c r="E196" s="4"/>
      <c r="F196" s="12" t="str">
        <f>'20'!A47</f>
        <v>Livorno T.S.</v>
      </c>
    </row>
    <row r="197" spans="1:6" ht="15.75" hidden="1" outlineLevel="1" thickBot="1" x14ac:dyDescent="0.3">
      <c r="A197" s="13">
        <v>7</v>
      </c>
      <c r="B197" s="4"/>
      <c r="C197" s="4"/>
      <c r="D197" s="4"/>
      <c r="E197" s="4"/>
      <c r="F197" s="12" t="str">
        <f>'20'!A48</f>
        <v>Leonessa Brescia</v>
      </c>
    </row>
    <row r="198" spans="1:6" ht="15.75" hidden="1" outlineLevel="1" thickBot="1" x14ac:dyDescent="0.3">
      <c r="A198" s="13">
        <v>8</v>
      </c>
      <c r="B198" s="4"/>
      <c r="C198" s="4"/>
      <c r="D198" s="4"/>
      <c r="E198" s="4"/>
      <c r="F198" s="12" t="str">
        <f>'20'!A49</f>
        <v>Versilia 2000</v>
      </c>
    </row>
    <row r="199" spans="1:6" ht="15.75" hidden="1" outlineLevel="1" thickBot="1" x14ac:dyDescent="0.3">
      <c r="A199" s="13"/>
      <c r="B199" s="4"/>
      <c r="C199" s="4"/>
      <c r="D199" s="4"/>
      <c r="E199" s="4"/>
      <c r="F199" s="12">
        <f>'20'!A50</f>
        <v>0</v>
      </c>
    </row>
    <row r="200" spans="1:6" ht="15.75" hidden="1" outlineLevel="1" thickBot="1" x14ac:dyDescent="0.3">
      <c r="A200" s="15"/>
      <c r="B200" s="16"/>
      <c r="C200" s="16"/>
      <c r="D200" s="16"/>
      <c r="E200" s="16"/>
      <c r="F200" s="12">
        <f>'20'!A51</f>
        <v>0</v>
      </c>
    </row>
    <row r="201" spans="1:6" ht="15.75" collapsed="1" thickBot="1" x14ac:dyDescent="0.3">
      <c r="A201" s="18" t="s">
        <v>87</v>
      </c>
      <c r="B201" s="12" t="str">
        <f>'20'!A82</f>
        <v>Biella</v>
      </c>
      <c r="C201" s="12" t="str">
        <f>'20'!B82</f>
        <v>Versilia 2000 "B"</v>
      </c>
      <c r="D201" s="12">
        <f>'20'!C82</f>
        <v>3</v>
      </c>
      <c r="E201" s="12">
        <f>'20'!D82</f>
        <v>0</v>
      </c>
      <c r="F201" s="12" t="str">
        <f>'20'!A40</f>
        <v>Livorno T.S.</v>
      </c>
    </row>
    <row r="202" spans="1:6" ht="15.75" hidden="1" outlineLevel="1" thickBot="1" x14ac:dyDescent="0.3">
      <c r="A202" s="13">
        <v>9</v>
      </c>
      <c r="B202" s="4"/>
      <c r="C202" s="4"/>
      <c r="D202" s="4"/>
      <c r="E202" s="4"/>
      <c r="F202" s="12">
        <f>'20'!A53</f>
        <v>0</v>
      </c>
    </row>
    <row r="203" spans="1:6" ht="15.75" hidden="1" outlineLevel="1" thickBot="1" x14ac:dyDescent="0.3">
      <c r="A203" s="13">
        <v>10</v>
      </c>
      <c r="B203" s="4"/>
      <c r="C203" s="4"/>
      <c r="D203" s="4"/>
      <c r="E203" s="4"/>
      <c r="F203" s="12" t="str">
        <f>'20'!A54</f>
        <v>Giocatore</v>
      </c>
    </row>
    <row r="204" spans="1:6" ht="15.75" hidden="1" outlineLevel="1" thickBot="1" x14ac:dyDescent="0.3">
      <c r="A204" s="13">
        <v>11</v>
      </c>
      <c r="B204" s="4"/>
      <c r="C204" s="4"/>
      <c r="D204" s="4"/>
      <c r="E204" s="4"/>
      <c r="F204" s="12" t="str">
        <f>'20'!A55</f>
        <v>Serenissima Mestre</v>
      </c>
    </row>
    <row r="205" spans="1:6" ht="15.75" hidden="1" outlineLevel="1" thickBot="1" x14ac:dyDescent="0.3">
      <c r="A205" s="13">
        <v>12</v>
      </c>
      <c r="B205" s="4"/>
      <c r="C205" s="4"/>
      <c r="D205" s="4"/>
      <c r="E205" s="4"/>
      <c r="F205" s="12" t="str">
        <f>'20'!A56</f>
        <v>Stradivari Cremona</v>
      </c>
    </row>
    <row r="206" spans="1:6" ht="15.75" hidden="1" outlineLevel="1" thickBot="1" x14ac:dyDescent="0.3">
      <c r="A206" s="13"/>
      <c r="B206" s="4"/>
      <c r="C206" s="4"/>
      <c r="D206" s="4"/>
      <c r="E206" s="4"/>
      <c r="F206" s="12" t="str">
        <f>'20'!A57</f>
        <v>Trento Subbuteo</v>
      </c>
    </row>
    <row r="207" spans="1:6" ht="15.75" hidden="1" outlineLevel="1" thickBot="1" x14ac:dyDescent="0.3">
      <c r="A207" s="15"/>
      <c r="B207" s="16"/>
      <c r="C207" s="16"/>
      <c r="D207" s="16"/>
      <c r="E207" s="16"/>
      <c r="F207" s="12" t="str">
        <f>'20'!A58</f>
        <v>TFC Fiorenza</v>
      </c>
    </row>
    <row r="208" spans="1:6" ht="15.75" collapsed="1" thickBot="1" x14ac:dyDescent="0.3">
      <c r="A208" s="18" t="s">
        <v>88</v>
      </c>
      <c r="B208" s="12" t="str">
        <f>'20'!A83</f>
        <v>Firenze CS</v>
      </c>
      <c r="C208" s="12" t="str">
        <f>'20'!B83</f>
        <v>DLF Gorizia</v>
      </c>
      <c r="D208" s="12">
        <f>'20'!C83</f>
        <v>1</v>
      </c>
      <c r="E208" s="12">
        <f>'20'!D83</f>
        <v>2</v>
      </c>
      <c r="F208" s="12" t="str">
        <f>'20'!A41</f>
        <v>Seagulls Viareggio</v>
      </c>
    </row>
    <row r="209" spans="1:6" ht="15.75" hidden="1" outlineLevel="1" thickBot="1" x14ac:dyDescent="0.3">
      <c r="A209" s="13">
        <v>13</v>
      </c>
      <c r="B209" s="4"/>
      <c r="C209" s="4"/>
      <c r="D209" s="4"/>
      <c r="E209" s="4"/>
      <c r="F209" s="12" t="e">
        <f>'20'!A60:B60</f>
        <v>#VALUE!</v>
      </c>
    </row>
    <row r="210" spans="1:6" ht="15.75" hidden="1" outlineLevel="1" thickBot="1" x14ac:dyDescent="0.3">
      <c r="A210" s="13">
        <v>14</v>
      </c>
      <c r="B210" s="4"/>
      <c r="C210" s="4"/>
      <c r="D210" s="4"/>
      <c r="E210" s="4"/>
      <c r="F210" s="12" t="e">
        <f>'20'!A61:B61</f>
        <v>#VALUE!</v>
      </c>
    </row>
    <row r="211" spans="1:6" ht="15.75" hidden="1" outlineLevel="1" thickBot="1" x14ac:dyDescent="0.3">
      <c r="A211" s="13">
        <v>15</v>
      </c>
      <c r="B211" s="4"/>
      <c r="C211" s="4"/>
      <c r="D211" s="4"/>
      <c r="E211" s="4"/>
      <c r="F211" s="12" t="e">
        <f>'20'!A62:B62</f>
        <v>#VALUE!</v>
      </c>
    </row>
    <row r="212" spans="1:6" ht="15.75" hidden="1" outlineLevel="1" thickBot="1" x14ac:dyDescent="0.3">
      <c r="A212" s="13">
        <v>16</v>
      </c>
      <c r="B212" s="4"/>
      <c r="C212" s="4"/>
      <c r="D212" s="4"/>
      <c r="E212" s="4"/>
      <c r="F212" s="12" t="e">
        <f>'20'!A63:B63</f>
        <v>#VALUE!</v>
      </c>
    </row>
    <row r="213" spans="1:6" ht="15.75" hidden="1" outlineLevel="1" thickBot="1" x14ac:dyDescent="0.3">
      <c r="A213" s="13"/>
      <c r="B213" s="4"/>
      <c r="C213" s="4"/>
      <c r="D213" s="4"/>
      <c r="E213" s="4"/>
      <c r="F213" s="12" t="e">
        <f>'20'!A64:B64</f>
        <v>#VALUE!</v>
      </c>
    </row>
    <row r="214" spans="1:6" ht="15.75" hidden="1" outlineLevel="1" thickBot="1" x14ac:dyDescent="0.3">
      <c r="A214" s="15"/>
      <c r="B214" s="16"/>
      <c r="C214" s="16"/>
      <c r="D214" s="16"/>
      <c r="E214" s="16"/>
      <c r="F214" s="12" t="e">
        <f>'20'!A65:B65</f>
        <v>#VALUE!</v>
      </c>
    </row>
    <row r="215" spans="1:6" collapsed="1" x14ac:dyDescent="0.25">
      <c r="A215" s="18" t="s">
        <v>89</v>
      </c>
      <c r="B215" s="12" t="str">
        <f>'20'!A15</f>
        <v>Torino 2009</v>
      </c>
      <c r="C215" s="12" t="str">
        <f>'20'!B15</f>
        <v>Subbitogol Ferrara</v>
      </c>
      <c r="D215" s="12">
        <f>'20'!C15</f>
        <v>1</v>
      </c>
      <c r="E215" s="12">
        <f>'20'!D15</f>
        <v>2</v>
      </c>
      <c r="F215" s="12" t="str">
        <f>'20'!A22</f>
        <v>Subbuteisti Modena</v>
      </c>
    </row>
    <row r="216" spans="1:6" hidden="1" outlineLevel="1" x14ac:dyDescent="0.25">
      <c r="A216" s="13">
        <v>17</v>
      </c>
      <c r="B216" s="4"/>
      <c r="C216" s="4"/>
      <c r="D216" s="4"/>
      <c r="E216" s="4"/>
      <c r="F216" s="14"/>
    </row>
    <row r="217" spans="1:6" hidden="1" outlineLevel="1" x14ac:dyDescent="0.25">
      <c r="A217" s="13">
        <v>18</v>
      </c>
      <c r="B217" s="4"/>
      <c r="C217" s="4"/>
      <c r="D217" s="4"/>
      <c r="E217" s="4"/>
      <c r="F217" s="14"/>
    </row>
    <row r="218" spans="1:6" hidden="1" outlineLevel="1" x14ac:dyDescent="0.25">
      <c r="A218" s="13">
        <v>19</v>
      </c>
      <c r="B218" s="4"/>
      <c r="C218" s="4"/>
      <c r="D218" s="4"/>
      <c r="E218" s="4"/>
      <c r="F218" s="14"/>
    </row>
    <row r="219" spans="1:6" hidden="1" outlineLevel="1" x14ac:dyDescent="0.25">
      <c r="A219" s="13">
        <v>20</v>
      </c>
      <c r="B219" s="4"/>
      <c r="C219" s="4"/>
      <c r="D219" s="4"/>
      <c r="E219" s="4"/>
      <c r="F219" s="14"/>
    </row>
    <row r="220" spans="1:6" hidden="1" outlineLevel="1" x14ac:dyDescent="0.25">
      <c r="A220" s="13"/>
      <c r="B220" s="4"/>
      <c r="C220" s="4"/>
      <c r="D220" s="4"/>
      <c r="E220" s="4"/>
      <c r="F220" s="14"/>
    </row>
    <row r="221" spans="1:6" ht="15.75" hidden="1" outlineLevel="1" thickBot="1" x14ac:dyDescent="0.3">
      <c r="A221" s="15"/>
      <c r="B221" s="16"/>
      <c r="C221" s="16"/>
      <c r="D221" s="16"/>
      <c r="E221" s="16"/>
      <c r="F221" s="17"/>
    </row>
    <row r="222" spans="1:6" ht="15.75" collapsed="1" thickBot="1" x14ac:dyDescent="0.3"/>
    <row r="223" spans="1:6" ht="15.75" thickBot="1" x14ac:dyDescent="0.3">
      <c r="A223" s="31" t="s">
        <v>90</v>
      </c>
      <c r="B223" s="32"/>
      <c r="C223" s="32"/>
      <c r="D223" s="32"/>
      <c r="E223" s="32"/>
      <c r="F223" s="33"/>
    </row>
    <row r="224" spans="1:6" ht="15.75" thickBot="1" x14ac:dyDescent="0.3">
      <c r="A224" s="18" t="s">
        <v>85</v>
      </c>
      <c r="B224" s="12" t="str">
        <f>'20'!B90</f>
        <v>modena</v>
      </c>
      <c r="C224" s="12" t="str">
        <f>'20'!C90</f>
        <v>versilia</v>
      </c>
      <c r="D224" s="12">
        <f>'20'!D90</f>
        <v>0</v>
      </c>
      <c r="E224" s="12">
        <f>'20'!E90</f>
        <v>0</v>
      </c>
      <c r="F224" s="12">
        <f>'20'!F90</f>
        <v>1</v>
      </c>
    </row>
    <row r="225" spans="1:6" hidden="1" outlineLevel="1" x14ac:dyDescent="0.25">
      <c r="A225" s="13">
        <v>1</v>
      </c>
      <c r="B225" s="4"/>
      <c r="C225" s="4"/>
      <c r="D225" s="4"/>
      <c r="E225" s="4"/>
      <c r="F225" s="14"/>
    </row>
    <row r="226" spans="1:6" hidden="1" outlineLevel="1" x14ac:dyDescent="0.25">
      <c r="A226" s="13">
        <v>2</v>
      </c>
      <c r="B226" s="4"/>
      <c r="C226" s="4"/>
      <c r="D226" s="4"/>
      <c r="E226" s="4"/>
      <c r="F226" s="14"/>
    </row>
    <row r="227" spans="1:6" hidden="1" outlineLevel="1" x14ac:dyDescent="0.25">
      <c r="A227" s="13">
        <v>3</v>
      </c>
      <c r="B227" s="4"/>
      <c r="C227" s="4"/>
      <c r="D227" s="4"/>
      <c r="E227" s="4"/>
      <c r="F227" s="14"/>
    </row>
    <row r="228" spans="1:6" hidden="1" outlineLevel="1" x14ac:dyDescent="0.25">
      <c r="A228" s="13">
        <v>4</v>
      </c>
      <c r="B228" s="4"/>
      <c r="C228" s="4"/>
      <c r="D228" s="4"/>
      <c r="E228" s="4"/>
      <c r="F228" s="14"/>
    </row>
    <row r="229" spans="1:6" hidden="1" outlineLevel="1" x14ac:dyDescent="0.25">
      <c r="A229" s="13"/>
      <c r="B229" s="4"/>
      <c r="C229" s="4"/>
      <c r="D229" s="4"/>
      <c r="E229" s="4"/>
      <c r="F229" s="14"/>
    </row>
    <row r="230" spans="1:6" ht="15.75" hidden="1" outlineLevel="1" thickBot="1" x14ac:dyDescent="0.3">
      <c r="A230" s="15"/>
      <c r="B230" s="16"/>
      <c r="C230" s="16"/>
      <c r="D230" s="16"/>
      <c r="E230" s="16"/>
      <c r="F230" s="17"/>
    </row>
    <row r="231" spans="1:6" ht="15.75" collapsed="1" thickBot="1" x14ac:dyDescent="0.3">
      <c r="A231" s="18" t="s">
        <v>86</v>
      </c>
      <c r="B231" s="12" t="str">
        <f>'20'!B91</f>
        <v>cremona</v>
      </c>
      <c r="C231" s="12" t="str">
        <f>'20'!C91</f>
        <v>gorizia</v>
      </c>
      <c r="D231" s="12">
        <f>'20'!D91</f>
        <v>0</v>
      </c>
      <c r="E231" s="12">
        <f>'20'!E91</f>
        <v>0</v>
      </c>
      <c r="F231" s="12">
        <f>'20'!F91</f>
        <v>2</v>
      </c>
    </row>
    <row r="232" spans="1:6" hidden="1" outlineLevel="1" x14ac:dyDescent="0.25">
      <c r="A232" s="13">
        <v>5</v>
      </c>
      <c r="B232" s="4"/>
      <c r="C232" s="4"/>
      <c r="D232" s="4"/>
      <c r="E232" s="4"/>
      <c r="F232" s="14"/>
    </row>
    <row r="233" spans="1:6" hidden="1" outlineLevel="1" x14ac:dyDescent="0.25">
      <c r="A233" s="13">
        <v>6</v>
      </c>
      <c r="B233" s="4"/>
      <c r="C233" s="4"/>
      <c r="D233" s="4"/>
      <c r="E233" s="4"/>
      <c r="F233" s="14"/>
    </row>
    <row r="234" spans="1:6" hidden="1" outlineLevel="1" x14ac:dyDescent="0.25">
      <c r="A234" s="13">
        <v>7</v>
      </c>
      <c r="B234" s="4"/>
      <c r="C234" s="4"/>
      <c r="D234" s="4"/>
      <c r="E234" s="4"/>
      <c r="F234" s="14"/>
    </row>
    <row r="235" spans="1:6" hidden="1" outlineLevel="1" x14ac:dyDescent="0.25">
      <c r="A235" s="13">
        <v>8</v>
      </c>
      <c r="B235" s="4"/>
      <c r="C235" s="4"/>
      <c r="D235" s="4"/>
      <c r="E235" s="4"/>
      <c r="F235" s="14"/>
    </row>
    <row r="236" spans="1:6" hidden="1" outlineLevel="1" x14ac:dyDescent="0.25">
      <c r="A236" s="13"/>
      <c r="B236" s="4"/>
      <c r="C236" s="4"/>
      <c r="D236" s="4"/>
      <c r="E236" s="4"/>
      <c r="F236" s="14"/>
    </row>
    <row r="237" spans="1:6" ht="15.75" hidden="1" outlineLevel="1" thickBot="1" x14ac:dyDescent="0.3">
      <c r="A237" s="15"/>
      <c r="B237" s="16"/>
      <c r="C237" s="16"/>
      <c r="D237" s="16"/>
      <c r="E237" s="16"/>
      <c r="F237" s="17"/>
    </row>
    <row r="238" spans="1:6" ht="15.75" collapsed="1" thickBot="1" x14ac:dyDescent="0.3">
      <c r="A238" s="18" t="s">
        <v>87</v>
      </c>
      <c r="B238" s="12" t="str">
        <f>'20'!B109</f>
        <v>labronica</v>
      </c>
      <c r="C238" s="12" t="str">
        <f>'20'!C109</f>
        <v>viareggio</v>
      </c>
      <c r="D238" s="12">
        <f>'20'!D109</f>
        <v>0</v>
      </c>
      <c r="E238" s="12">
        <f>'20'!E109</f>
        <v>0</v>
      </c>
      <c r="F238" s="12">
        <f>'20'!F109</f>
        <v>2</v>
      </c>
    </row>
    <row r="239" spans="1:6" hidden="1" outlineLevel="1" x14ac:dyDescent="0.25">
      <c r="A239" s="13">
        <v>9</v>
      </c>
      <c r="B239" s="4"/>
      <c r="C239" s="4"/>
      <c r="D239" s="4"/>
      <c r="E239" s="4"/>
      <c r="F239" s="14"/>
    </row>
    <row r="240" spans="1:6" hidden="1" outlineLevel="1" x14ac:dyDescent="0.25">
      <c r="A240" s="13">
        <v>10</v>
      </c>
      <c r="B240" s="4"/>
      <c r="C240" s="4"/>
      <c r="D240" s="4"/>
      <c r="E240" s="4"/>
      <c r="F240" s="14"/>
    </row>
    <row r="241" spans="1:6" hidden="1" outlineLevel="1" x14ac:dyDescent="0.25">
      <c r="A241" s="13">
        <v>11</v>
      </c>
      <c r="B241" s="4"/>
      <c r="C241" s="4"/>
      <c r="D241" s="4"/>
      <c r="E241" s="4"/>
      <c r="F241" s="14"/>
    </row>
    <row r="242" spans="1:6" hidden="1" outlineLevel="1" x14ac:dyDescent="0.25">
      <c r="A242" s="13">
        <v>12</v>
      </c>
      <c r="B242" s="4"/>
      <c r="C242" s="4"/>
      <c r="D242" s="4"/>
      <c r="E242" s="4"/>
      <c r="F242" s="14"/>
    </row>
    <row r="243" spans="1:6" hidden="1" outlineLevel="1" x14ac:dyDescent="0.25">
      <c r="A243" s="13"/>
      <c r="B243" s="4"/>
      <c r="C243" s="4"/>
      <c r="D243" s="4"/>
      <c r="E243" s="4"/>
      <c r="F243" s="14"/>
    </row>
    <row r="244" spans="1:6" ht="15.75" hidden="1" outlineLevel="1" thickBot="1" x14ac:dyDescent="0.3">
      <c r="A244" s="15"/>
      <c r="B244" s="16"/>
      <c r="C244" s="16"/>
      <c r="D244" s="16"/>
      <c r="E244" s="16"/>
      <c r="F244" s="17"/>
    </row>
    <row r="245" spans="1:6" collapsed="1" x14ac:dyDescent="0.25">
      <c r="A245" s="18" t="s">
        <v>88</v>
      </c>
      <c r="B245" s="12" t="str">
        <f>'20'!B110</f>
        <v>trento</v>
      </c>
      <c r="C245" s="12" t="str">
        <f>'20'!C110</f>
        <v>versilia b</v>
      </c>
      <c r="D245" s="12">
        <f>'20'!D110</f>
        <v>0</v>
      </c>
      <c r="E245" s="12">
        <f>'20'!E110</f>
        <v>0</v>
      </c>
      <c r="F245" s="12">
        <f>'20'!F110</f>
        <v>2</v>
      </c>
    </row>
    <row r="246" spans="1:6" hidden="1" outlineLevel="1" x14ac:dyDescent="0.25">
      <c r="A246" s="13">
        <v>13</v>
      </c>
      <c r="B246" s="4"/>
      <c r="C246" s="4"/>
      <c r="D246" s="4"/>
      <c r="E246" s="4"/>
      <c r="F246" s="14"/>
    </row>
    <row r="247" spans="1:6" hidden="1" outlineLevel="1" x14ac:dyDescent="0.25">
      <c r="A247" s="13">
        <v>14</v>
      </c>
      <c r="B247" s="4"/>
      <c r="C247" s="4"/>
      <c r="D247" s="4"/>
      <c r="E247" s="4"/>
      <c r="F247" s="14"/>
    </row>
    <row r="248" spans="1:6" hidden="1" outlineLevel="1" x14ac:dyDescent="0.25">
      <c r="A248" s="13">
        <v>15</v>
      </c>
      <c r="B248" s="4"/>
      <c r="C248" s="4"/>
      <c r="D248" s="4"/>
      <c r="E248" s="4"/>
      <c r="F248" s="14"/>
    </row>
    <row r="249" spans="1:6" hidden="1" outlineLevel="1" x14ac:dyDescent="0.25">
      <c r="A249" s="13">
        <v>16</v>
      </c>
      <c r="B249" s="4"/>
      <c r="C249" s="4"/>
      <c r="D249" s="4"/>
      <c r="E249" s="4"/>
      <c r="F249" s="14"/>
    </row>
    <row r="250" spans="1:6" hidden="1" outlineLevel="1" x14ac:dyDescent="0.25">
      <c r="A250" s="13"/>
      <c r="B250" s="4"/>
      <c r="C250" s="4"/>
      <c r="D250" s="4"/>
      <c r="E250" s="4"/>
      <c r="F250" s="14"/>
    </row>
    <row r="251" spans="1:6" ht="15.75" hidden="1" outlineLevel="1" thickBot="1" x14ac:dyDescent="0.3">
      <c r="A251" s="15"/>
      <c r="B251" s="16"/>
      <c r="C251" s="16"/>
      <c r="D251" s="16"/>
      <c r="E251" s="16"/>
      <c r="F251" s="17"/>
    </row>
    <row r="252" spans="1:6" ht="15.75" collapsed="1" thickBot="1" x14ac:dyDescent="0.3"/>
    <row r="253" spans="1:6" ht="15.75" thickBot="1" x14ac:dyDescent="0.3">
      <c r="A253" s="31" t="s">
        <v>91</v>
      </c>
      <c r="B253" s="32"/>
      <c r="C253" s="32"/>
      <c r="D253" s="32"/>
      <c r="E253" s="32"/>
      <c r="F253" s="33"/>
    </row>
    <row r="254" spans="1:6" ht="15.75" thickBot="1" x14ac:dyDescent="0.3">
      <c r="A254" s="18" t="s">
        <v>85</v>
      </c>
      <c r="B254" s="12" t="str">
        <f>'20'!B94</f>
        <v>ferrara</v>
      </c>
      <c r="C254" s="12" t="str">
        <f>'20'!C94</f>
        <v>modena</v>
      </c>
      <c r="D254" s="12">
        <f>'20'!D94</f>
        <v>0</v>
      </c>
      <c r="E254" s="12">
        <f>'20'!E94</f>
        <v>0</v>
      </c>
      <c r="F254" s="12">
        <f>'20'!F94</f>
        <v>0</v>
      </c>
    </row>
    <row r="255" spans="1:6" hidden="1" outlineLevel="1" x14ac:dyDescent="0.25">
      <c r="A255" s="13">
        <v>1</v>
      </c>
      <c r="B255" s="4"/>
      <c r="C255" s="4"/>
      <c r="D255" s="4"/>
      <c r="E255" s="4"/>
      <c r="F255" s="14"/>
    </row>
    <row r="256" spans="1:6" hidden="1" outlineLevel="1" x14ac:dyDescent="0.25">
      <c r="A256" s="13">
        <v>2</v>
      </c>
      <c r="B256" s="4"/>
      <c r="C256" s="4"/>
      <c r="D256" s="4"/>
      <c r="E256" s="4"/>
      <c r="F256" s="14"/>
    </row>
    <row r="257" spans="1:6" hidden="1" outlineLevel="1" x14ac:dyDescent="0.25">
      <c r="A257" s="13">
        <v>3</v>
      </c>
      <c r="B257" s="4"/>
      <c r="C257" s="4"/>
      <c r="D257" s="4"/>
      <c r="E257" s="4"/>
      <c r="F257" s="14"/>
    </row>
    <row r="258" spans="1:6" hidden="1" outlineLevel="1" x14ac:dyDescent="0.25">
      <c r="A258" s="13">
        <v>4</v>
      </c>
      <c r="B258" s="4"/>
      <c r="C258" s="4"/>
      <c r="D258" s="4"/>
      <c r="E258" s="4"/>
      <c r="F258" s="14"/>
    </row>
    <row r="259" spans="1:6" hidden="1" outlineLevel="1" x14ac:dyDescent="0.25">
      <c r="A259" s="13"/>
      <c r="B259" s="4"/>
      <c r="C259" s="4"/>
      <c r="D259" s="4"/>
      <c r="E259" s="4"/>
      <c r="F259" s="14"/>
    </row>
    <row r="260" spans="1:6" ht="15.75" hidden="1" outlineLevel="1" thickBot="1" x14ac:dyDescent="0.3">
      <c r="A260" s="15"/>
      <c r="B260" s="16"/>
      <c r="C260" s="16"/>
      <c r="D260" s="16"/>
      <c r="E260" s="16"/>
      <c r="F260" s="17"/>
    </row>
    <row r="261" spans="1:6" ht="15.75" collapsed="1" thickBot="1" x14ac:dyDescent="0.3">
      <c r="A261" s="18" t="s">
        <v>86</v>
      </c>
      <c r="B261" s="12" t="str">
        <f>'20'!B95</f>
        <v>biella</v>
      </c>
      <c r="C261" s="12" t="str">
        <f>'20'!C95</f>
        <v>mestre</v>
      </c>
      <c r="D261" s="12">
        <f>'20'!D95</f>
        <v>0</v>
      </c>
      <c r="E261" s="12">
        <f>'20'!E95</f>
        <v>0</v>
      </c>
      <c r="F261" s="12">
        <f>'20'!F95</f>
        <v>0</v>
      </c>
    </row>
    <row r="262" spans="1:6" hidden="1" outlineLevel="1" x14ac:dyDescent="0.25">
      <c r="A262" s="13">
        <v>5</v>
      </c>
      <c r="B262" s="4"/>
      <c r="C262" s="4"/>
      <c r="D262" s="4"/>
      <c r="E262" s="4"/>
      <c r="F262" s="14"/>
    </row>
    <row r="263" spans="1:6" hidden="1" outlineLevel="1" x14ac:dyDescent="0.25">
      <c r="A263" s="13">
        <v>6</v>
      </c>
      <c r="B263" s="4"/>
      <c r="C263" s="4"/>
      <c r="D263" s="4"/>
      <c r="E263" s="4"/>
      <c r="F263" s="14"/>
    </row>
    <row r="264" spans="1:6" hidden="1" outlineLevel="1" x14ac:dyDescent="0.25">
      <c r="A264" s="13">
        <v>7</v>
      </c>
      <c r="B264" s="4"/>
      <c r="C264" s="4"/>
      <c r="D264" s="4"/>
      <c r="E264" s="4"/>
      <c r="F264" s="14"/>
    </row>
    <row r="265" spans="1:6" hidden="1" outlineLevel="1" x14ac:dyDescent="0.25">
      <c r="A265" s="13">
        <v>8</v>
      </c>
      <c r="B265" s="4"/>
      <c r="C265" s="4"/>
      <c r="D265" s="4"/>
      <c r="E265" s="4"/>
      <c r="F265" s="14"/>
    </row>
    <row r="266" spans="1:6" hidden="1" outlineLevel="1" x14ac:dyDescent="0.25">
      <c r="A266" s="13"/>
      <c r="B266" s="4"/>
      <c r="C266" s="4"/>
      <c r="D266" s="4"/>
      <c r="E266" s="4"/>
      <c r="F266" s="14"/>
    </row>
    <row r="267" spans="1:6" ht="15.75" hidden="1" outlineLevel="1" thickBot="1" x14ac:dyDescent="0.3">
      <c r="A267" s="15"/>
      <c r="B267" s="16"/>
      <c r="C267" s="16"/>
      <c r="D267" s="16"/>
      <c r="E267" s="16"/>
      <c r="F267" s="17"/>
    </row>
    <row r="268" spans="1:6" ht="15.75" collapsed="1" thickBot="1" x14ac:dyDescent="0.3">
      <c r="A268" s="18" t="s">
        <v>87</v>
      </c>
      <c r="B268" s="12" t="str">
        <f>'20'!B96</f>
        <v>brescia</v>
      </c>
      <c r="C268" s="12" t="str">
        <f>'20'!C96</f>
        <v>carpi</v>
      </c>
      <c r="D268" s="12">
        <f>'20'!D96</f>
        <v>0</v>
      </c>
      <c r="E268" s="12">
        <f>'20'!E96</f>
        <v>0</v>
      </c>
      <c r="F268" s="12">
        <f>'20'!F96</f>
        <v>3</v>
      </c>
    </row>
    <row r="269" spans="1:6" hidden="1" outlineLevel="1" x14ac:dyDescent="0.25">
      <c r="A269" s="13">
        <v>9</v>
      </c>
      <c r="B269" s="4"/>
      <c r="C269" s="4"/>
      <c r="D269" s="4"/>
      <c r="E269" s="4"/>
      <c r="F269" s="14"/>
    </row>
    <row r="270" spans="1:6" hidden="1" outlineLevel="1" x14ac:dyDescent="0.25">
      <c r="A270" s="13">
        <v>10</v>
      </c>
      <c r="B270" s="4"/>
      <c r="C270" s="4"/>
      <c r="D270" s="4"/>
      <c r="E270" s="4"/>
      <c r="F270" s="14"/>
    </row>
    <row r="271" spans="1:6" hidden="1" outlineLevel="1" x14ac:dyDescent="0.25">
      <c r="A271" s="13">
        <v>11</v>
      </c>
      <c r="B271" s="4"/>
      <c r="C271" s="4"/>
      <c r="D271" s="4"/>
      <c r="E271" s="4"/>
      <c r="F271" s="14"/>
    </row>
    <row r="272" spans="1:6" hidden="1" outlineLevel="1" x14ac:dyDescent="0.25">
      <c r="A272" s="13">
        <v>12</v>
      </c>
      <c r="B272" s="4"/>
      <c r="C272" s="4"/>
      <c r="D272" s="4"/>
      <c r="E272" s="4"/>
      <c r="F272" s="14"/>
    </row>
    <row r="273" spans="1:6" hidden="1" outlineLevel="1" x14ac:dyDescent="0.25">
      <c r="A273" s="13"/>
      <c r="B273" s="4"/>
      <c r="C273" s="4"/>
      <c r="D273" s="4"/>
      <c r="E273" s="4"/>
      <c r="F273" s="14"/>
    </row>
    <row r="274" spans="1:6" ht="15.75" hidden="1" outlineLevel="1" thickBot="1" x14ac:dyDescent="0.3">
      <c r="A274" s="15"/>
      <c r="B274" s="16"/>
      <c r="C274" s="16"/>
      <c r="D274" s="16"/>
      <c r="E274" s="16"/>
      <c r="F274" s="17"/>
    </row>
    <row r="275" spans="1:6" collapsed="1" x14ac:dyDescent="0.25">
      <c r="A275" s="18" t="s">
        <v>88</v>
      </c>
      <c r="B275" s="12" t="str">
        <f>'20'!B97</f>
        <v>gorizia</v>
      </c>
      <c r="C275" s="12" t="str">
        <f>'20'!C97</f>
        <v>stella artois</v>
      </c>
      <c r="D275" s="12">
        <f>'20'!D97</f>
        <v>0</v>
      </c>
      <c r="E275" s="12">
        <f>'20'!E97</f>
        <v>0</v>
      </c>
      <c r="F275" s="12">
        <f>'20'!F97</f>
        <v>0</v>
      </c>
    </row>
    <row r="276" spans="1:6" hidden="1" outlineLevel="1" x14ac:dyDescent="0.25">
      <c r="A276" s="13">
        <v>13</v>
      </c>
      <c r="B276" s="4"/>
      <c r="C276" s="4"/>
      <c r="D276" s="4"/>
      <c r="E276" s="4"/>
      <c r="F276" s="14"/>
    </row>
    <row r="277" spans="1:6" hidden="1" outlineLevel="1" x14ac:dyDescent="0.25">
      <c r="A277" s="13">
        <v>14</v>
      </c>
      <c r="B277" s="4"/>
      <c r="C277" s="4"/>
      <c r="D277" s="4"/>
      <c r="E277" s="4"/>
      <c r="F277" s="14"/>
    </row>
    <row r="278" spans="1:6" hidden="1" outlineLevel="1" x14ac:dyDescent="0.25">
      <c r="A278" s="13">
        <v>15</v>
      </c>
      <c r="B278" s="4"/>
      <c r="C278" s="4"/>
      <c r="D278" s="4"/>
      <c r="E278" s="4"/>
      <c r="F278" s="14"/>
    </row>
    <row r="279" spans="1:6" hidden="1" outlineLevel="1" x14ac:dyDescent="0.25">
      <c r="A279" s="13">
        <v>16</v>
      </c>
      <c r="B279" s="4"/>
      <c r="C279" s="4"/>
      <c r="D279" s="4"/>
      <c r="E279" s="4"/>
      <c r="F279" s="14"/>
    </row>
    <row r="280" spans="1:6" hidden="1" outlineLevel="1" x14ac:dyDescent="0.25">
      <c r="A280" s="13"/>
      <c r="B280" s="4"/>
      <c r="C280" s="4"/>
      <c r="D280" s="4"/>
      <c r="E280" s="4"/>
      <c r="F280" s="14"/>
    </row>
    <row r="281" spans="1:6" ht="15.75" hidden="1" outlineLevel="1" thickBot="1" x14ac:dyDescent="0.3">
      <c r="A281" s="15"/>
      <c r="B281" s="16"/>
      <c r="C281" s="16"/>
      <c r="D281" s="16"/>
      <c r="E281" s="16"/>
      <c r="F281" s="17"/>
    </row>
    <row r="282" spans="1:6" ht="15.75" collapsed="1" thickBot="1" x14ac:dyDescent="0.3"/>
    <row r="283" spans="1:6" ht="15.75" thickBot="1" x14ac:dyDescent="0.3">
      <c r="A283" s="31" t="s">
        <v>92</v>
      </c>
      <c r="B283" s="32"/>
      <c r="C283" s="32"/>
      <c r="D283" s="32"/>
      <c r="E283" s="32"/>
      <c r="F283" s="33"/>
    </row>
    <row r="284" spans="1:6" ht="15.75" thickBot="1" x14ac:dyDescent="0.3">
      <c r="A284" s="18" t="s">
        <v>85</v>
      </c>
      <c r="B284" s="12" t="str">
        <f>'20'!B113</f>
        <v>torino 2009</v>
      </c>
      <c r="C284" s="12" t="str">
        <f>'20'!C113</f>
        <v>labronica</v>
      </c>
      <c r="D284" s="12">
        <f>'20'!D113</f>
        <v>0</v>
      </c>
      <c r="E284" s="12">
        <f>'20'!E113</f>
        <v>0</v>
      </c>
      <c r="F284" s="12">
        <f>'20'!F113</f>
        <v>2</v>
      </c>
    </row>
    <row r="285" spans="1:6" hidden="1" outlineLevel="1" x14ac:dyDescent="0.25">
      <c r="A285" s="13">
        <v>1</v>
      </c>
      <c r="B285" s="4"/>
      <c r="C285" s="4"/>
      <c r="D285" s="4"/>
      <c r="E285" s="4"/>
      <c r="F285" s="14"/>
    </row>
    <row r="286" spans="1:6" hidden="1" outlineLevel="1" x14ac:dyDescent="0.25">
      <c r="A286" s="13">
        <v>2</v>
      </c>
      <c r="B286" s="4"/>
      <c r="C286" s="4"/>
      <c r="D286" s="4"/>
      <c r="E286" s="4"/>
      <c r="F286" s="14"/>
    </row>
    <row r="287" spans="1:6" hidden="1" outlineLevel="1" x14ac:dyDescent="0.25">
      <c r="A287" s="13">
        <v>3</v>
      </c>
      <c r="B287" s="4"/>
      <c r="C287" s="4"/>
      <c r="D287" s="4"/>
      <c r="E287" s="4"/>
      <c r="F287" s="14"/>
    </row>
    <row r="288" spans="1:6" hidden="1" outlineLevel="1" x14ac:dyDescent="0.25">
      <c r="A288" s="13">
        <v>4</v>
      </c>
      <c r="B288" s="4"/>
      <c r="C288" s="4"/>
      <c r="D288" s="4"/>
      <c r="E288" s="4"/>
      <c r="F288" s="14"/>
    </row>
    <row r="289" spans="1:6" hidden="1" outlineLevel="1" x14ac:dyDescent="0.25">
      <c r="A289" s="13"/>
      <c r="B289" s="4"/>
      <c r="C289" s="4"/>
      <c r="D289" s="4"/>
      <c r="E289" s="4"/>
      <c r="F289" s="14"/>
    </row>
    <row r="290" spans="1:6" ht="15.75" hidden="1" outlineLevel="1" thickBot="1" x14ac:dyDescent="0.3">
      <c r="A290" s="15"/>
      <c r="B290" s="16"/>
      <c r="C290" s="16"/>
      <c r="D290" s="16"/>
      <c r="E290" s="16"/>
      <c r="F290" s="17"/>
    </row>
    <row r="291" spans="1:6" ht="15.75" collapsed="1" thickBot="1" x14ac:dyDescent="0.3">
      <c r="A291" s="18" t="s">
        <v>86</v>
      </c>
      <c r="B291" s="12" t="str">
        <f>'20'!B114</f>
        <v>firenze</v>
      </c>
      <c r="C291" s="12" t="str">
        <f>'20'!C114</f>
        <v>fiorenza</v>
      </c>
      <c r="D291" s="12">
        <f>'20'!D114</f>
        <v>0</v>
      </c>
      <c r="E291" s="12">
        <f>'20'!E114</f>
        <v>0</v>
      </c>
      <c r="F291" s="12" t="str">
        <f>'20'!F114</f>
        <v>2s,d,</v>
      </c>
    </row>
    <row r="292" spans="1:6" hidden="1" outlineLevel="1" x14ac:dyDescent="0.25">
      <c r="A292" s="13">
        <v>5</v>
      </c>
      <c r="B292" s="4"/>
      <c r="C292" s="4"/>
      <c r="D292" s="4"/>
      <c r="E292" s="4"/>
      <c r="F292" s="14"/>
    </row>
    <row r="293" spans="1:6" hidden="1" outlineLevel="1" x14ac:dyDescent="0.25">
      <c r="A293" s="13">
        <v>6</v>
      </c>
      <c r="B293" s="4"/>
      <c r="C293" s="4"/>
      <c r="D293" s="4"/>
      <c r="E293" s="4"/>
      <c r="F293" s="14"/>
    </row>
    <row r="294" spans="1:6" hidden="1" outlineLevel="1" x14ac:dyDescent="0.25">
      <c r="A294" s="13">
        <v>7</v>
      </c>
      <c r="B294" s="4"/>
      <c r="C294" s="4"/>
      <c r="D294" s="4"/>
      <c r="E294" s="4"/>
      <c r="F294" s="14"/>
    </row>
    <row r="295" spans="1:6" hidden="1" outlineLevel="1" x14ac:dyDescent="0.25">
      <c r="A295" s="13">
        <v>8</v>
      </c>
      <c r="B295" s="4"/>
      <c r="C295" s="4"/>
      <c r="D295" s="4"/>
      <c r="E295" s="4"/>
      <c r="F295" s="14"/>
    </row>
    <row r="296" spans="1:6" hidden="1" outlineLevel="1" x14ac:dyDescent="0.25">
      <c r="A296" s="13"/>
      <c r="B296" s="4"/>
      <c r="C296" s="4"/>
      <c r="D296" s="4"/>
      <c r="E296" s="4"/>
      <c r="F296" s="14"/>
    </row>
    <row r="297" spans="1:6" ht="15.75" hidden="1" outlineLevel="1" thickBot="1" x14ac:dyDescent="0.3">
      <c r="A297" s="15"/>
      <c r="B297" s="16"/>
      <c r="C297" s="16"/>
      <c r="D297" s="16"/>
      <c r="E297" s="16"/>
      <c r="F297" s="17"/>
    </row>
    <row r="298" spans="1:6" ht="15.75" collapsed="1" thickBot="1" x14ac:dyDescent="0.3">
      <c r="A298" s="18" t="s">
        <v>87</v>
      </c>
      <c r="B298" s="12" t="str">
        <f>'20'!B115</f>
        <v xml:space="preserve">livorno </v>
      </c>
      <c r="C298" s="12" t="str">
        <f>'20'!C115</f>
        <v>f.lli bari</v>
      </c>
      <c r="D298" s="12">
        <f>'20'!D115</f>
        <v>0</v>
      </c>
      <c r="E298" s="12">
        <f>'20'!E115</f>
        <v>0</v>
      </c>
      <c r="F298" s="12">
        <f>'20'!F115</f>
        <v>4</v>
      </c>
    </row>
    <row r="299" spans="1:6" hidden="1" outlineLevel="1" x14ac:dyDescent="0.25">
      <c r="A299" s="13">
        <v>9</v>
      </c>
      <c r="B299" s="4"/>
      <c r="C299" s="4"/>
      <c r="D299" s="4"/>
      <c r="E299" s="4"/>
      <c r="F299" s="14"/>
    </row>
    <row r="300" spans="1:6" hidden="1" outlineLevel="1" x14ac:dyDescent="0.25">
      <c r="A300" s="13">
        <v>10</v>
      </c>
      <c r="B300" s="4"/>
      <c r="C300" s="4"/>
      <c r="D300" s="4"/>
      <c r="E300" s="4"/>
      <c r="F300" s="14"/>
    </row>
    <row r="301" spans="1:6" hidden="1" outlineLevel="1" x14ac:dyDescent="0.25">
      <c r="A301" s="13">
        <v>11</v>
      </c>
      <c r="B301" s="4"/>
      <c r="C301" s="4"/>
      <c r="D301" s="4"/>
      <c r="E301" s="4"/>
      <c r="F301" s="14"/>
    </row>
    <row r="302" spans="1:6" hidden="1" outlineLevel="1" x14ac:dyDescent="0.25">
      <c r="A302" s="13">
        <v>12</v>
      </c>
      <c r="B302" s="4"/>
      <c r="C302" s="4"/>
      <c r="D302" s="4"/>
      <c r="E302" s="4"/>
      <c r="F302" s="14"/>
    </row>
    <row r="303" spans="1:6" hidden="1" outlineLevel="1" x14ac:dyDescent="0.25">
      <c r="A303" s="13"/>
      <c r="B303" s="4"/>
      <c r="C303" s="4"/>
      <c r="D303" s="4"/>
      <c r="E303" s="4"/>
      <c r="F303" s="14"/>
    </row>
    <row r="304" spans="1:6" ht="15.75" hidden="1" outlineLevel="1" thickBot="1" x14ac:dyDescent="0.3">
      <c r="A304" s="15"/>
      <c r="B304" s="16"/>
      <c r="C304" s="16"/>
      <c r="D304" s="16"/>
      <c r="E304" s="16"/>
      <c r="F304" s="17"/>
    </row>
    <row r="305" spans="1:6" collapsed="1" x14ac:dyDescent="0.25">
      <c r="A305" s="18" t="s">
        <v>88</v>
      </c>
      <c r="B305" s="12" t="str">
        <f>'20'!B116</f>
        <v>versiliab</v>
      </c>
      <c r="C305" s="12" t="str">
        <f>'20'!C116</f>
        <v>treviso</v>
      </c>
      <c r="D305" s="12">
        <f>'20'!D116</f>
        <v>0</v>
      </c>
      <c r="E305" s="12">
        <f>'20'!E116</f>
        <v>0</v>
      </c>
      <c r="F305" s="12">
        <f>'20'!F116</f>
        <v>0</v>
      </c>
    </row>
    <row r="306" spans="1:6" hidden="1" outlineLevel="1" x14ac:dyDescent="0.25">
      <c r="A306" s="13">
        <v>13</v>
      </c>
      <c r="B306" s="4"/>
      <c r="C306" s="4"/>
      <c r="D306" s="4"/>
      <c r="E306" s="4"/>
      <c r="F306" s="14"/>
    </row>
    <row r="307" spans="1:6" hidden="1" outlineLevel="1" x14ac:dyDescent="0.25">
      <c r="A307" s="13">
        <v>14</v>
      </c>
      <c r="B307" s="4"/>
      <c r="C307" s="4"/>
      <c r="D307" s="4"/>
      <c r="E307" s="4"/>
      <c r="F307" s="14"/>
    </row>
    <row r="308" spans="1:6" hidden="1" outlineLevel="1" x14ac:dyDescent="0.25">
      <c r="A308" s="13">
        <v>15</v>
      </c>
      <c r="B308" s="4"/>
      <c r="C308" s="4"/>
      <c r="D308" s="4"/>
      <c r="E308" s="4"/>
      <c r="F308" s="14"/>
    </row>
    <row r="309" spans="1:6" hidden="1" outlineLevel="1" x14ac:dyDescent="0.25">
      <c r="A309" s="13">
        <v>16</v>
      </c>
      <c r="B309" s="4"/>
      <c r="C309" s="4"/>
      <c r="D309" s="4"/>
      <c r="E309" s="4"/>
      <c r="F309" s="14"/>
    </row>
    <row r="310" spans="1:6" hidden="1" outlineLevel="1" x14ac:dyDescent="0.25">
      <c r="A310" s="13"/>
      <c r="B310" s="4"/>
      <c r="C310" s="4"/>
      <c r="D310" s="4"/>
      <c r="E310" s="4"/>
      <c r="F310" s="14"/>
    </row>
    <row r="311" spans="1:6" ht="15.75" hidden="1" outlineLevel="1" thickBot="1" x14ac:dyDescent="0.3">
      <c r="A311" s="15"/>
      <c r="B311" s="16"/>
      <c r="C311" s="16"/>
      <c r="D311" s="16"/>
      <c r="E311" s="16"/>
      <c r="F311" s="17"/>
    </row>
    <row r="312" spans="1:6" ht="15.75" collapsed="1" thickBot="1" x14ac:dyDescent="0.3"/>
    <row r="313" spans="1:6" ht="15.75" thickBot="1" x14ac:dyDescent="0.3">
      <c r="A313" s="31" t="s">
        <v>93</v>
      </c>
      <c r="B313" s="32"/>
      <c r="C313" s="32"/>
      <c r="D313" s="32"/>
      <c r="E313" s="32"/>
      <c r="F313" s="33"/>
    </row>
    <row r="314" spans="1:6" ht="15.75" thickBot="1" x14ac:dyDescent="0.3">
      <c r="A314" s="18" t="s">
        <v>85</v>
      </c>
      <c r="B314" s="12" t="str">
        <f>'20'!B100</f>
        <v>modena</v>
      </c>
      <c r="C314" s="12" t="str">
        <f>'20'!C100</f>
        <v>mestre</v>
      </c>
      <c r="D314" s="12">
        <f>'20'!D100</f>
        <v>0</v>
      </c>
      <c r="E314" s="12">
        <f>'20'!E100</f>
        <v>0</v>
      </c>
      <c r="F314" s="12">
        <f>'20'!F100</f>
        <v>1</v>
      </c>
    </row>
    <row r="315" spans="1:6" hidden="1" outlineLevel="1" x14ac:dyDescent="0.25">
      <c r="A315" s="13">
        <v>1</v>
      </c>
      <c r="B315" s="4"/>
      <c r="C315" s="4"/>
      <c r="D315" s="4"/>
      <c r="E315" s="4"/>
      <c r="F315" s="14"/>
    </row>
    <row r="316" spans="1:6" hidden="1" outlineLevel="1" x14ac:dyDescent="0.25">
      <c r="A316" s="13">
        <v>2</v>
      </c>
      <c r="B316" s="4"/>
      <c r="C316" s="4"/>
      <c r="D316" s="4"/>
      <c r="E316" s="4"/>
      <c r="F316" s="14"/>
    </row>
    <row r="317" spans="1:6" hidden="1" outlineLevel="1" x14ac:dyDescent="0.25">
      <c r="A317" s="13">
        <v>3</v>
      </c>
      <c r="B317" s="4"/>
      <c r="C317" s="4"/>
      <c r="D317" s="4"/>
      <c r="E317" s="4"/>
      <c r="F317" s="14"/>
    </row>
    <row r="318" spans="1:6" hidden="1" outlineLevel="1" x14ac:dyDescent="0.25">
      <c r="A318" s="13">
        <v>4</v>
      </c>
      <c r="B318" s="4"/>
      <c r="C318" s="4"/>
      <c r="D318" s="4"/>
      <c r="E318" s="4"/>
      <c r="F318" s="14"/>
    </row>
    <row r="319" spans="1:6" hidden="1" outlineLevel="1" x14ac:dyDescent="0.25">
      <c r="A319" s="13"/>
      <c r="B319" s="4"/>
      <c r="C319" s="4"/>
      <c r="D319" s="4"/>
      <c r="E319" s="4"/>
      <c r="F319" s="14"/>
    </row>
    <row r="320" spans="1:6" ht="15.75" hidden="1" outlineLevel="1" thickBot="1" x14ac:dyDescent="0.3">
      <c r="A320" s="15"/>
      <c r="B320" s="16"/>
      <c r="C320" s="16"/>
      <c r="D320" s="16"/>
      <c r="E320" s="16"/>
      <c r="F320" s="17"/>
    </row>
    <row r="321" spans="1:6" ht="15.75" collapsed="1" thickBot="1" x14ac:dyDescent="0.3">
      <c r="A321" s="18" t="s">
        <v>86</v>
      </c>
      <c r="B321" s="12" t="str">
        <f>'20'!B101</f>
        <v>brescia</v>
      </c>
      <c r="C321" s="12" t="str">
        <f>'20'!C101</f>
        <v>stella artois</v>
      </c>
      <c r="D321" s="12">
        <f>'20'!D101</f>
        <v>0</v>
      </c>
      <c r="E321" s="12">
        <f>'20'!E101</f>
        <v>0</v>
      </c>
      <c r="F321" s="12">
        <f>'20'!F101</f>
        <v>2</v>
      </c>
    </row>
    <row r="322" spans="1:6" hidden="1" outlineLevel="1" x14ac:dyDescent="0.25">
      <c r="A322" s="13">
        <v>5</v>
      </c>
      <c r="B322" s="4"/>
      <c r="C322" s="4"/>
      <c r="D322" s="4"/>
      <c r="E322" s="4"/>
      <c r="F322" s="14"/>
    </row>
    <row r="323" spans="1:6" hidden="1" outlineLevel="1" x14ac:dyDescent="0.25">
      <c r="A323" s="13">
        <v>6</v>
      </c>
      <c r="B323" s="4"/>
      <c r="C323" s="4"/>
      <c r="D323" s="4"/>
      <c r="E323" s="4"/>
      <c r="F323" s="14"/>
    </row>
    <row r="324" spans="1:6" hidden="1" outlineLevel="1" x14ac:dyDescent="0.25">
      <c r="A324" s="13">
        <v>7</v>
      </c>
      <c r="B324" s="4"/>
      <c r="C324" s="4"/>
      <c r="D324" s="4"/>
      <c r="E324" s="4"/>
      <c r="F324" s="14"/>
    </row>
    <row r="325" spans="1:6" hidden="1" outlineLevel="1" x14ac:dyDescent="0.25">
      <c r="A325" s="13">
        <v>8</v>
      </c>
      <c r="B325" s="4"/>
      <c r="C325" s="4"/>
      <c r="D325" s="4"/>
      <c r="E325" s="4"/>
      <c r="F325" s="14"/>
    </row>
    <row r="326" spans="1:6" hidden="1" outlineLevel="1" x14ac:dyDescent="0.25">
      <c r="A326" s="13"/>
      <c r="B326" s="4"/>
      <c r="C326" s="4"/>
      <c r="D326" s="4"/>
      <c r="E326" s="4"/>
      <c r="F326" s="14"/>
    </row>
    <row r="327" spans="1:6" ht="15.75" hidden="1" outlineLevel="1" thickBot="1" x14ac:dyDescent="0.3">
      <c r="A327" s="15"/>
      <c r="B327" s="16"/>
      <c r="C327" s="16"/>
      <c r="D327" s="16"/>
      <c r="E327" s="16"/>
      <c r="F327" s="17"/>
    </row>
    <row r="328" spans="1:6" ht="15.75" collapsed="1" thickBot="1" x14ac:dyDescent="0.3">
      <c r="A328" s="18" t="s">
        <v>87</v>
      </c>
      <c r="B328" s="12" t="str">
        <f>'20'!B119</f>
        <v>torino 2009</v>
      </c>
      <c r="C328" s="12" t="str">
        <f>'20'!C119</f>
        <v>firenze</v>
      </c>
      <c r="D328" s="12">
        <f>'20'!D119</f>
        <v>0</v>
      </c>
      <c r="E328" s="12">
        <f>'20'!E119</f>
        <v>0</v>
      </c>
      <c r="F328" s="12">
        <f>'20'!F119</f>
        <v>1</v>
      </c>
    </row>
    <row r="329" spans="1:6" hidden="1" outlineLevel="1" x14ac:dyDescent="0.25">
      <c r="A329" s="13">
        <v>9</v>
      </c>
      <c r="B329" s="4"/>
      <c r="C329" s="4"/>
      <c r="D329" s="4"/>
      <c r="E329" s="4"/>
      <c r="F329" s="14"/>
    </row>
    <row r="330" spans="1:6" hidden="1" outlineLevel="1" x14ac:dyDescent="0.25">
      <c r="A330" s="13">
        <v>10</v>
      </c>
      <c r="B330" s="4"/>
      <c r="C330" s="4"/>
      <c r="D330" s="4"/>
      <c r="E330" s="4"/>
      <c r="F330" s="14"/>
    </row>
    <row r="331" spans="1:6" hidden="1" outlineLevel="1" x14ac:dyDescent="0.25">
      <c r="A331" s="13">
        <v>11</v>
      </c>
      <c r="B331" s="4"/>
      <c r="C331" s="4"/>
      <c r="D331" s="4"/>
      <c r="E331" s="4"/>
      <c r="F331" s="14"/>
    </row>
    <row r="332" spans="1:6" hidden="1" outlineLevel="1" x14ac:dyDescent="0.25">
      <c r="A332" s="13">
        <v>12</v>
      </c>
      <c r="B332" s="4"/>
      <c r="C332" s="4"/>
      <c r="D332" s="4"/>
      <c r="E332" s="4"/>
      <c r="F332" s="14"/>
    </row>
    <row r="333" spans="1:6" hidden="1" outlineLevel="1" x14ac:dyDescent="0.25">
      <c r="A333" s="13"/>
      <c r="B333" s="4"/>
      <c r="C333" s="4"/>
      <c r="D333" s="4"/>
      <c r="E333" s="4"/>
      <c r="F333" s="14"/>
    </row>
    <row r="334" spans="1:6" ht="15.75" hidden="1" outlineLevel="1" thickBot="1" x14ac:dyDescent="0.3">
      <c r="A334" s="15"/>
      <c r="B334" s="16"/>
      <c r="C334" s="16"/>
      <c r="D334" s="16"/>
      <c r="E334" s="16"/>
      <c r="F334" s="17"/>
    </row>
    <row r="335" spans="1:6" collapsed="1" x14ac:dyDescent="0.25">
      <c r="A335" s="18" t="s">
        <v>88</v>
      </c>
      <c r="B335" s="12" t="str">
        <f>'20'!B120</f>
        <v xml:space="preserve">livorno </v>
      </c>
      <c r="C335" s="12" t="str">
        <f>'20'!C120</f>
        <v>treviso</v>
      </c>
      <c r="D335" s="12">
        <f>'20'!D120</f>
        <v>0</v>
      </c>
      <c r="E335" s="12">
        <f>'20'!E120</f>
        <v>0</v>
      </c>
      <c r="F335" s="12" t="str">
        <f>'20'!F120</f>
        <v>2dif.reti</v>
      </c>
    </row>
    <row r="336" spans="1:6" hidden="1" outlineLevel="1" x14ac:dyDescent="0.25">
      <c r="A336" s="13">
        <v>13</v>
      </c>
      <c r="B336" s="4"/>
      <c r="C336" s="4"/>
      <c r="D336" s="4"/>
      <c r="E336" s="4"/>
      <c r="F336" s="14"/>
    </row>
    <row r="337" spans="1:6" hidden="1" outlineLevel="1" x14ac:dyDescent="0.25">
      <c r="A337" s="13">
        <v>14</v>
      </c>
      <c r="B337" s="4"/>
      <c r="C337" s="4"/>
      <c r="D337" s="4"/>
      <c r="E337" s="4"/>
      <c r="F337" s="14"/>
    </row>
    <row r="338" spans="1:6" hidden="1" outlineLevel="1" x14ac:dyDescent="0.25">
      <c r="A338" s="13">
        <v>15</v>
      </c>
      <c r="B338" s="4"/>
      <c r="C338" s="4"/>
      <c r="D338" s="4"/>
      <c r="E338" s="4"/>
      <c r="F338" s="14"/>
    </row>
    <row r="339" spans="1:6" hidden="1" outlineLevel="1" x14ac:dyDescent="0.25">
      <c r="A339" s="13">
        <v>16</v>
      </c>
      <c r="B339" s="4"/>
      <c r="C339" s="4"/>
      <c r="D339" s="4"/>
      <c r="E339" s="4"/>
      <c r="F339" s="14"/>
    </row>
    <row r="340" spans="1:6" hidden="1" outlineLevel="1" x14ac:dyDescent="0.25">
      <c r="A340" s="13"/>
      <c r="B340" s="4"/>
      <c r="C340" s="4"/>
      <c r="D340" s="4"/>
      <c r="E340" s="4"/>
      <c r="F340" s="14"/>
    </row>
    <row r="341" spans="1:6" ht="15.75" hidden="1" outlineLevel="1" thickBot="1" x14ac:dyDescent="0.3">
      <c r="A341" s="15"/>
      <c r="B341" s="16"/>
      <c r="C341" s="16"/>
      <c r="D341" s="16"/>
      <c r="E341" s="16"/>
      <c r="F341" s="17"/>
    </row>
    <row r="342" spans="1:6" ht="15.75" collapsed="1" thickBot="1" x14ac:dyDescent="0.3"/>
    <row r="343" spans="1:6" ht="15.75" thickBot="1" x14ac:dyDescent="0.3">
      <c r="A343" s="31" t="s">
        <v>94</v>
      </c>
      <c r="B343" s="32"/>
      <c r="C343" s="32"/>
      <c r="D343" s="32"/>
      <c r="E343" s="32"/>
      <c r="F343" s="33"/>
    </row>
    <row r="344" spans="1:6" ht="15.75" thickBot="1" x14ac:dyDescent="0.3">
      <c r="A344" s="18" t="s">
        <v>85</v>
      </c>
      <c r="B344" s="12" t="str">
        <f>'20'!B104</f>
        <v>mestre</v>
      </c>
      <c r="C344" s="12" t="str">
        <f>'20'!C104</f>
        <v>brescia</v>
      </c>
      <c r="D344" s="12">
        <f>'20'!D104</f>
        <v>0</v>
      </c>
      <c r="E344" s="12">
        <f>'20'!E104</f>
        <v>0</v>
      </c>
      <c r="F344" s="12">
        <f>'20'!F104</f>
        <v>1</v>
      </c>
    </row>
    <row r="345" spans="1:6" hidden="1" outlineLevel="1" x14ac:dyDescent="0.25">
      <c r="A345" s="13">
        <v>1</v>
      </c>
      <c r="B345" s="4"/>
      <c r="C345" s="4"/>
      <c r="D345" s="4"/>
      <c r="E345" s="4"/>
      <c r="F345" s="14"/>
    </row>
    <row r="346" spans="1:6" hidden="1" outlineLevel="1" x14ac:dyDescent="0.25">
      <c r="A346" s="13">
        <v>2</v>
      </c>
      <c r="B346" s="4"/>
      <c r="C346" s="4"/>
      <c r="D346" s="4"/>
      <c r="E346" s="4"/>
      <c r="F346" s="14"/>
    </row>
    <row r="347" spans="1:6" hidden="1" outlineLevel="1" x14ac:dyDescent="0.25">
      <c r="A347" s="13">
        <v>3</v>
      </c>
      <c r="B347" s="4"/>
      <c r="C347" s="4"/>
      <c r="D347" s="4"/>
      <c r="E347" s="4"/>
      <c r="F347" s="14"/>
    </row>
    <row r="348" spans="1:6" hidden="1" outlineLevel="1" x14ac:dyDescent="0.25">
      <c r="A348" s="13">
        <v>4</v>
      </c>
      <c r="B348" s="4"/>
      <c r="C348" s="4"/>
      <c r="D348" s="4"/>
      <c r="E348" s="4"/>
      <c r="F348" s="14"/>
    </row>
    <row r="349" spans="1:6" hidden="1" outlineLevel="1" x14ac:dyDescent="0.25">
      <c r="A349" s="13"/>
      <c r="B349" s="4"/>
      <c r="C349" s="4"/>
      <c r="D349" s="4"/>
      <c r="E349" s="4"/>
      <c r="F349" s="14"/>
    </row>
    <row r="350" spans="1:6" ht="15.75" hidden="1" outlineLevel="1" thickBot="1" x14ac:dyDescent="0.3">
      <c r="A350" s="15"/>
      <c r="B350" s="16"/>
      <c r="C350" s="16"/>
      <c r="D350" s="16"/>
      <c r="E350" s="16"/>
      <c r="F350" s="17"/>
    </row>
    <row r="351" spans="1:6" collapsed="1" x14ac:dyDescent="0.25">
      <c r="A351" s="18" t="s">
        <v>86</v>
      </c>
      <c r="B351" s="12" t="str">
        <f>'20'!B123</f>
        <v>firenze</v>
      </c>
      <c r="C351" s="12" t="str">
        <f>'20'!C123</f>
        <v xml:space="preserve">livorno </v>
      </c>
      <c r="D351" s="12">
        <f>'20'!D123</f>
        <v>0</v>
      </c>
      <c r="E351" s="12">
        <f>'20'!E123</f>
        <v>0</v>
      </c>
      <c r="F351" s="12">
        <f>'20'!F123</f>
        <v>1</v>
      </c>
    </row>
    <row r="352" spans="1:6" hidden="1" outlineLevel="1" x14ac:dyDescent="0.25">
      <c r="A352" s="13">
        <v>5</v>
      </c>
      <c r="B352" s="4"/>
      <c r="C352" s="4"/>
      <c r="D352" s="4"/>
      <c r="E352" s="4"/>
      <c r="F352" s="14"/>
    </row>
    <row r="353" spans="1:6" hidden="1" outlineLevel="1" x14ac:dyDescent="0.25">
      <c r="A353" s="13">
        <v>6</v>
      </c>
      <c r="B353" s="4"/>
      <c r="C353" s="4"/>
      <c r="D353" s="4"/>
      <c r="E353" s="4"/>
      <c r="F353" s="14"/>
    </row>
    <row r="354" spans="1:6" hidden="1" outlineLevel="1" x14ac:dyDescent="0.25">
      <c r="A354" s="13">
        <v>7</v>
      </c>
      <c r="B354" s="4"/>
      <c r="C354" s="4"/>
      <c r="D354" s="4"/>
      <c r="E354" s="4"/>
      <c r="F354" s="14"/>
    </row>
    <row r="355" spans="1:6" hidden="1" outlineLevel="1" x14ac:dyDescent="0.25">
      <c r="A355" s="13">
        <v>8</v>
      </c>
      <c r="B355" s="4"/>
      <c r="C355" s="4"/>
      <c r="D355" s="4"/>
      <c r="E355" s="4"/>
      <c r="F355" s="14"/>
    </row>
    <row r="356" spans="1:6" hidden="1" outlineLevel="1" x14ac:dyDescent="0.25">
      <c r="A356" s="13"/>
      <c r="B356" s="4"/>
      <c r="C356" s="4"/>
      <c r="D356" s="4"/>
      <c r="E356" s="4"/>
      <c r="F356" s="14"/>
    </row>
    <row r="357" spans="1:6" ht="15.75" hidden="1" outlineLevel="1" thickBot="1" x14ac:dyDescent="0.3">
      <c r="A357" s="15"/>
      <c r="B357" s="16"/>
      <c r="C357" s="16"/>
      <c r="D357" s="16"/>
      <c r="E357" s="16"/>
      <c r="F357" s="17"/>
    </row>
    <row r="358" spans="1:6" collapsed="1" x14ac:dyDescent="0.25"/>
  </sheetData>
  <mergeCells count="11">
    <mergeCell ref="A343:F343"/>
    <mergeCell ref="A38:F38"/>
    <mergeCell ref="A75:F75"/>
    <mergeCell ref="A112:F112"/>
    <mergeCell ref="A149:F149"/>
    <mergeCell ref="A313:F313"/>
    <mergeCell ref="A1:F1"/>
    <mergeCell ref="A186:F186"/>
    <mergeCell ref="A223:F223"/>
    <mergeCell ref="A253:F253"/>
    <mergeCell ref="A283:F283"/>
  </mergeCells>
  <pageMargins left="0.70866141732283472" right="0.70866141732283472" top="0.74803149606299213" bottom="0.74803149606299213" header="0.31496062992125984" footer="0.31496062992125984"/>
  <pageSetup paperSize="9" scale="86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20</vt:lpstr>
      <vt:lpstr>TURNI</vt:lpstr>
      <vt:lpstr>TURNI!Area_stampa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Pini Luca</cp:lastModifiedBy>
  <cp:lastPrinted>2016-11-04T14:12:47Z</cp:lastPrinted>
  <dcterms:created xsi:type="dcterms:W3CDTF">2012-02-02T20:49:44Z</dcterms:created>
  <dcterms:modified xsi:type="dcterms:W3CDTF">2016-11-08T08:48:11Z</dcterms:modified>
</cp:coreProperties>
</file>